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manariba\Desktop\Respaldo Cosecha 2009-2010\Cosecha 2025-2026\Estadisticas Semanales\"/>
    </mc:Choice>
  </mc:AlternateContent>
  <bookViews>
    <workbookView xWindow="0" yWindow="60" windowWidth="20730" windowHeight="9380"/>
  </bookViews>
  <sheets>
    <sheet name="Boletin" sheetId="1" r:id="rId1"/>
    <sheet name="Mensuales" sheetId="2" r:id="rId2"/>
    <sheet name="Export" sheetId="3" r:id="rId3"/>
    <sheet name="Destino" sheetId="4" r:id="rId4"/>
  </sheets>
  <definedNames>
    <definedName name="_xlnm._FilterDatabase" localSheetId="3" hidden="1">Destino!$A$1:$F$7</definedName>
    <definedName name="_xlnm._FilterDatabase" localSheetId="2" hidden="1">Export!$A$2:$G$27</definedName>
  </definedNames>
  <calcPr calcId="162913"/>
</workbook>
</file>

<file path=xl/calcChain.xml><?xml version="1.0" encoding="utf-8"?>
<calcChain xmlns="http://schemas.openxmlformats.org/spreadsheetml/2006/main">
  <c r="E30" i="4" l="1"/>
  <c r="F30" i="4"/>
  <c r="E31" i="4"/>
  <c r="F31" i="4"/>
  <c r="E32" i="4"/>
  <c r="F32" i="4"/>
  <c r="E33" i="4"/>
  <c r="F33" i="4"/>
  <c r="E3" i="4"/>
  <c r="F3" i="4"/>
  <c r="E4" i="4"/>
  <c r="F4" i="4"/>
  <c r="E5" i="4"/>
  <c r="F5" i="4"/>
  <c r="E6" i="4"/>
  <c r="F6" i="4"/>
  <c r="E7" i="4"/>
  <c r="F7" i="4"/>
  <c r="E8" i="4"/>
  <c r="F8" i="4"/>
  <c r="E9" i="4"/>
  <c r="F9" i="4"/>
  <c r="E10" i="4"/>
  <c r="F10" i="4"/>
  <c r="E11" i="4"/>
  <c r="F11" i="4"/>
  <c r="E12" i="4"/>
  <c r="F12" i="4"/>
  <c r="E13" i="4"/>
  <c r="F13" i="4"/>
  <c r="E14" i="4"/>
  <c r="F14" i="4"/>
  <c r="E15" i="4"/>
  <c r="F15" i="4"/>
  <c r="E16" i="4"/>
  <c r="F16" i="4"/>
  <c r="E17" i="4"/>
  <c r="F17" i="4"/>
  <c r="E18" i="4"/>
  <c r="F18" i="4"/>
  <c r="E19" i="4"/>
  <c r="F19" i="4"/>
  <c r="E20" i="4"/>
  <c r="F20" i="4"/>
  <c r="E21" i="4"/>
  <c r="F21" i="4"/>
  <c r="E22" i="4"/>
  <c r="F22" i="4"/>
  <c r="E23" i="4"/>
  <c r="F23" i="4"/>
  <c r="E24" i="4"/>
  <c r="F24" i="4"/>
  <c r="E25" i="4"/>
  <c r="F25" i="4"/>
  <c r="E26" i="4"/>
  <c r="F26" i="4"/>
  <c r="E27" i="4"/>
  <c r="F27" i="4"/>
  <c r="E28" i="4"/>
  <c r="F28" i="4"/>
  <c r="E29" i="4"/>
  <c r="F29" i="4"/>
  <c r="F2" i="4"/>
  <c r="E2" i="4" l="1"/>
  <c r="O16" i="1" l="1"/>
  <c r="O15" i="1"/>
  <c r="N16" i="1" l="1"/>
  <c r="M16" i="1"/>
  <c r="N15" i="1"/>
  <c r="M15" i="1"/>
</calcChain>
</file>

<file path=xl/sharedStrings.xml><?xml version="1.0" encoding="utf-8"?>
<sst xmlns="http://schemas.openxmlformats.org/spreadsheetml/2006/main" count="159" uniqueCount="144">
  <si>
    <t>Instituto Hondureño del Café</t>
  </si>
  <si>
    <t xml:space="preserve">Departamento de Comercialización </t>
  </si>
  <si>
    <t>Detalle</t>
  </si>
  <si>
    <t>Diferencias</t>
  </si>
  <si>
    <t xml:space="preserve">Porcentaje Comparativo </t>
  </si>
  <si>
    <t>Vol. Scs.46K</t>
  </si>
  <si>
    <t>*Disponibilidad Exportable = Reg. Compras + Arrastre</t>
  </si>
  <si>
    <t xml:space="preserve"> </t>
  </si>
  <si>
    <t xml:space="preserve">Ingresos y Volumenes por Compras, Ventas y Exportaciones </t>
  </si>
  <si>
    <t>Volumen Scs.46Kg.</t>
  </si>
  <si>
    <t>Valor en US$</t>
  </si>
  <si>
    <t>Precio Prom. US$</t>
  </si>
  <si>
    <t>Valor en Lempiras</t>
  </si>
  <si>
    <t>Precio Prom. Lps.</t>
  </si>
  <si>
    <t xml:space="preserve">Compras </t>
  </si>
  <si>
    <t xml:space="preserve">Ventas </t>
  </si>
  <si>
    <t xml:space="preserve">Exportaciones </t>
  </si>
  <si>
    <t>Exportaciones Mensuales</t>
  </si>
  <si>
    <t>DIFERENCIA</t>
  </si>
  <si>
    <t>Sacos de 46KG</t>
  </si>
  <si>
    <t>Valor US$</t>
  </si>
  <si>
    <t>Precio Prom US$</t>
  </si>
  <si>
    <t>% DIF</t>
  </si>
  <si>
    <t xml:space="preserve">Disponibilidad Exportable </t>
  </si>
  <si>
    <t xml:space="preserve">MES </t>
  </si>
  <si>
    <t>Compras, Ventas y Exportaciones por Exportador</t>
  </si>
  <si>
    <t>EXPORTADOR</t>
  </si>
  <si>
    <t>ARRASTRE</t>
  </si>
  <si>
    <t xml:space="preserve">COMPRAS </t>
  </si>
  <si>
    <t>DISPONIBILIDAD</t>
  </si>
  <si>
    <t xml:space="preserve">EXPORTACIONES </t>
  </si>
  <si>
    <t>BECAMO</t>
  </si>
  <si>
    <t>SOGIMEX, S. A.</t>
  </si>
  <si>
    <t>HAWIT-CAFFEX</t>
  </si>
  <si>
    <t>LOUIS DREYFUS</t>
  </si>
  <si>
    <t>CADEXSA</t>
  </si>
  <si>
    <t>INAGINSA</t>
  </si>
  <si>
    <t>MOLINOS DE HONDURAS</t>
  </si>
  <si>
    <t>BENEFICIO TOLEDO</t>
  </si>
  <si>
    <t>SAN VICENTE</t>
  </si>
  <si>
    <t xml:space="preserve">BENEFICIO DE EXPORTACION DE OCCIDENTE </t>
  </si>
  <si>
    <t>Scs.46Kg.</t>
  </si>
  <si>
    <t>ALEMANIA</t>
  </si>
  <si>
    <t>BELGICA</t>
  </si>
  <si>
    <t>AUSTRALIA</t>
  </si>
  <si>
    <t>ESPAÑA</t>
  </si>
  <si>
    <t>DESTINO</t>
  </si>
  <si>
    <t>VALOR US$</t>
  </si>
  <si>
    <t>COMSA</t>
  </si>
  <si>
    <t>Total general</t>
  </si>
  <si>
    <t>Total</t>
  </si>
  <si>
    <t>%</t>
  </si>
  <si>
    <t>Precio Prom.</t>
  </si>
  <si>
    <t>ESTADOS UNIDOS DE AMERICA</t>
  </si>
  <si>
    <t>Diferencia</t>
  </si>
  <si>
    <t xml:space="preserve">REGISTRO DE VENTAS </t>
  </si>
  <si>
    <t xml:space="preserve">Registro de Ventas </t>
  </si>
  <si>
    <t>No.</t>
  </si>
  <si>
    <t>BICAFE</t>
  </si>
  <si>
    <t>GLOBAL COFFEE GROUP</t>
  </si>
  <si>
    <t>COMPAÑÍA HONDUREÑA DEL CAFÉ</t>
  </si>
  <si>
    <t>OLAM HONDURAS</t>
  </si>
  <si>
    <t>BONCAFE, S.A.</t>
  </si>
  <si>
    <t>COFFEE PLANET CORPORATION</t>
  </si>
  <si>
    <t>E.C.P.P.H., S.A.</t>
  </si>
  <si>
    <t>CHOACAPA, S.A. DE C.V.</t>
  </si>
  <si>
    <t>BENEFICIO DE CAFÉ INLOHER</t>
  </si>
  <si>
    <t>CANADA</t>
  </si>
  <si>
    <t>SOEX S. DE R. L.</t>
  </si>
  <si>
    <t>EXP. DE CAFE OG</t>
  </si>
  <si>
    <t>EXP. DE PRODUCTOS ORGANICOS 18 CONEJO</t>
  </si>
  <si>
    <t>ITALIA</t>
  </si>
  <si>
    <t>MACAW COFFEE, S. A.</t>
  </si>
  <si>
    <t>CAFEINTER</t>
  </si>
  <si>
    <t>APROCACERCHIL</t>
  </si>
  <si>
    <t>NELSON SANTAMARIA</t>
  </si>
  <si>
    <t>FRANKLIN VALERIO</t>
  </si>
  <si>
    <t>CAFICO</t>
  </si>
  <si>
    <t>ROBERTO N. HAWIT</t>
  </si>
  <si>
    <t>COPROCAEL</t>
  </si>
  <si>
    <t>BENEFICIO PARAISEÑO</t>
  </si>
  <si>
    <t>ENERO</t>
  </si>
  <si>
    <t>UNION COFFEE</t>
  </si>
  <si>
    <t>FEBRERO</t>
  </si>
  <si>
    <t>MARZO</t>
  </si>
  <si>
    <t>EXPOL</t>
  </si>
  <si>
    <t>ABRIL</t>
  </si>
  <si>
    <t>VOLUMEN 46Kg</t>
  </si>
  <si>
    <t>MAYO</t>
  </si>
  <si>
    <t>JUNIO</t>
  </si>
  <si>
    <t>JULIO</t>
  </si>
  <si>
    <t>AGOSTO</t>
  </si>
  <si>
    <t>2024-2025</t>
  </si>
  <si>
    <t>COSECHA 2024-2025</t>
  </si>
  <si>
    <t>SEPTIEMBRE</t>
  </si>
  <si>
    <t>Información Estadística Cosecha 2025/2026</t>
  </si>
  <si>
    <t xml:space="preserve">INVERSIONES LAS CHUMECAS S.A. </t>
  </si>
  <si>
    <t>COMUCAP</t>
  </si>
  <si>
    <t>MANUEL DE JESUS ARITA</t>
  </si>
  <si>
    <t>BENEFICIO DE CAFÉ GAITAN</t>
  </si>
  <si>
    <t>AROMA CAFE Y MIEL</t>
  </si>
  <si>
    <t>COHORSIL</t>
  </si>
  <si>
    <t>AGEO</t>
  </si>
  <si>
    <t>COCREBISTOL</t>
  </si>
  <si>
    <t>SOLO MARCAS, S.A.</t>
  </si>
  <si>
    <t>FRANCIA</t>
  </si>
  <si>
    <t>REPUBLICA DOMINICANA</t>
  </si>
  <si>
    <t>VIET NAM</t>
  </si>
  <si>
    <t>GRECIA</t>
  </si>
  <si>
    <t>JAPON</t>
  </si>
  <si>
    <t>TAIWAN</t>
  </si>
  <si>
    <t>2025-2026</t>
  </si>
  <si>
    <t>ARABIA SAUDITA</t>
  </si>
  <si>
    <t>CAFÉ AZUL MEAMBAR, S.A.</t>
  </si>
  <si>
    <t>LESLIE W. ZIMMERMAN</t>
  </si>
  <si>
    <t>COSTA RICA</t>
  </si>
  <si>
    <t>MEXICO</t>
  </si>
  <si>
    <t>PORTUGAL</t>
  </si>
  <si>
    <t>NORUEGA</t>
  </si>
  <si>
    <t>COREA, REPUBLICA DE</t>
  </si>
  <si>
    <t>COSECHA 2025-2026</t>
  </si>
  <si>
    <t xml:space="preserve">*Arrastre2024-2025:  </t>
  </si>
  <si>
    <t>CAFESCOR</t>
  </si>
  <si>
    <t>LURVIN RADAMES VENTURA</t>
  </si>
  <si>
    <t>JONATHAN BURKHOLDER</t>
  </si>
  <si>
    <t>EXP. CAFE YOREÑO -EC</t>
  </si>
  <si>
    <t>ECUADOR</t>
  </si>
  <si>
    <t>REINO UNIDO</t>
  </si>
  <si>
    <t>HOLANDA (PAISES BAJOS)</t>
  </si>
  <si>
    <t>OCTUBRE</t>
  </si>
  <si>
    <t>COOP. REG. MIXTA (RAOS)</t>
  </si>
  <si>
    <t>SUECIA</t>
  </si>
  <si>
    <t>FINLANDIA</t>
  </si>
  <si>
    <t>DICIEMBRE*</t>
  </si>
  <si>
    <t xml:space="preserve">*2025-2026, Datos preliminares. </t>
  </si>
  <si>
    <t>HONDURAS SPECIALTY COFFEE, S.A.</t>
  </si>
  <si>
    <t>NUEVA ZELANDA</t>
  </si>
  <si>
    <t>CHINA</t>
  </si>
  <si>
    <t>MALASIA</t>
  </si>
  <si>
    <t>NOVIEMBRE</t>
  </si>
  <si>
    <t>TURQUIA</t>
  </si>
  <si>
    <t>RUSIA</t>
  </si>
  <si>
    <t>SUDAFRICA, REP. DE</t>
  </si>
  <si>
    <t>HONG KONG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</si>
</sst>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1">
    <numFmt numFmtId="164" formatCode="_ * #,##0.00_ ;_ * \-#,##0.00_ ;_ * &quot;-&quot;??_ ;_ @_ "/>
    <numFmt numFmtId="165" formatCode="_-* #,##0.00\ _€_-;\-* #,##0.00\ _€_-;_-* &quot;-&quot;??\ _€_-;_-@_-"/>
    <numFmt numFmtId="166" formatCode="_-* #,##0.0000\ _€_-;\-* #,##0.0000\ _€_-;_-* &quot;-&quot;??\ _€_-;_-@_-"/>
    <numFmt numFmtId="167" formatCode="#,##0.00_ ;[Red]\-#,##0.00\ "/>
    <numFmt numFmtId="168" formatCode="#,##0.00_ ;\-#,##0.00\ "/>
    <numFmt numFmtId="169" formatCode="[$$-409]#,##0.00_);[Red]\([$$-409]#,##0.00\)"/>
    <numFmt numFmtId="170" formatCode="0.0%"/>
    <numFmt numFmtId="171" formatCode="_-* #,##0.000000000\ _€_-;\-* #,##0.000000000\ _€_-;_-* &quot;-&quot;??\ _€_-;_-@_-"/>
    <numFmt numFmtId="172" formatCode="_-* #,##0.00000000\ _€_-;\-* #,##0.00000000\ _€_-;_-* &quot;-&quot;??\ _€_-;_-@_-"/>
    <numFmt numFmtId="173" formatCode="[$$-409]#,##0.00_ ;[Red]\-[$$-409]#,##0.00\ "/>
    <numFmt numFmtId="174" formatCode="_ * #,##0_ ;_ * \-#,##0_ ;_ * &quot;-&quot;??_ ;_ @_ "/>
  </numFmts>
  <fonts count="3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2"/>
      <color rgb="FF0070C0"/>
      <name val="Calibri"/>
      <family val="2"/>
      <scheme val="minor"/>
    </font>
    <font>
      <b/>
      <sz val="10"/>
      <color theme="3" tint="0.34998626667073579"/>
      <name val="Calibri"/>
      <family val="2"/>
      <scheme val="minor"/>
    </font>
    <font>
      <b/>
      <sz val="10"/>
      <color rgb="FFFF0000"/>
      <name val="Calibri"/>
      <family val="2"/>
      <scheme val="minor"/>
    </font>
    <font>
      <sz val="10"/>
      <name val="Calibri"/>
      <family val="2"/>
      <scheme val="minor"/>
    </font>
    <font>
      <sz val="9"/>
      <color theme="1" tint="0.249977111117893"/>
      <name val="Calibri"/>
      <family val="2"/>
      <scheme val="minor"/>
    </font>
    <font>
      <sz val="10"/>
      <color theme="1" tint="0.249977111117893"/>
      <name val="Calibri"/>
      <family val="2"/>
      <scheme val="minor"/>
    </font>
    <font>
      <sz val="11"/>
      <color theme="1" tint="0.249977111117893"/>
      <name val="Calibri"/>
      <family val="2"/>
      <scheme val="minor"/>
    </font>
    <font>
      <sz val="8"/>
      <color theme="3" tint="0.34998626667073579"/>
      <name val="Calibri"/>
      <family val="2"/>
      <scheme val="minor"/>
    </font>
    <font>
      <sz val="11"/>
      <color theme="1"/>
      <name val="Tahoma"/>
      <family val="2"/>
    </font>
    <font>
      <b/>
      <sz val="10"/>
      <name val="Tahoma"/>
      <family val="2"/>
    </font>
    <font>
      <sz val="10"/>
      <name val="Tahoma"/>
      <family val="2"/>
    </font>
    <font>
      <b/>
      <sz val="11"/>
      <color theme="0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0"/>
      <color theme="0"/>
      <name val="Tahoma"/>
      <family val="2"/>
    </font>
    <font>
      <b/>
      <sz val="24"/>
      <color theme="6" tint="-0.499984740745262"/>
      <name val="Calibri"/>
      <family val="2"/>
      <scheme val="minor"/>
    </font>
    <font>
      <b/>
      <sz val="9"/>
      <color theme="0"/>
      <name val="Tahoma"/>
      <family val="2"/>
    </font>
    <font>
      <sz val="9"/>
      <name val="Tahoma"/>
      <family val="2"/>
    </font>
    <font>
      <sz val="9"/>
      <color theme="1"/>
      <name val="Tahoma"/>
      <family val="2"/>
    </font>
    <font>
      <sz val="9"/>
      <color theme="1" tint="0.249977111117893"/>
      <name val="Tahoma"/>
      <family val="2"/>
    </font>
    <font>
      <b/>
      <sz val="10"/>
      <color theme="0"/>
      <name val="Calibri"/>
      <family val="2"/>
      <scheme val="minor"/>
    </font>
    <font>
      <b/>
      <sz val="9"/>
      <color theme="1"/>
      <name val="Tahoma"/>
      <family val="2"/>
    </font>
    <font>
      <sz val="14"/>
      <color theme="3" tint="-0.249977111117893"/>
      <name val="Calibri"/>
      <family val="2"/>
      <scheme val="minor"/>
    </font>
    <font>
      <sz val="24"/>
      <color theme="1"/>
      <name val="Tahoma"/>
      <family val="2"/>
    </font>
    <font>
      <sz val="14"/>
      <color theme="1"/>
      <name val="Calibri"/>
      <family val="2"/>
      <scheme val="minor"/>
    </font>
    <font>
      <b/>
      <sz val="12"/>
      <color theme="6" tint="-0.499984740745262"/>
      <name val="Tahoma"/>
      <family val="2"/>
    </font>
    <font>
      <sz val="10"/>
      <color theme="1"/>
      <name val="Tahoma"/>
      <family val="2"/>
    </font>
    <font>
      <b/>
      <sz val="11"/>
      <color theme="1"/>
      <name val="Calibri"/>
      <family val="2"/>
      <scheme val="minor"/>
    </font>
    <font>
      <sz val="9"/>
      <color theme="0"/>
      <name val="Tahoma"/>
      <family val="2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6" tint="-0.249977111117893"/>
        <bgColor indexed="64"/>
      </patternFill>
    </fill>
    <fill>
      <patternFill patternType="solid">
        <fgColor theme="6" tint="-0.499984740745262"/>
        <bgColor indexed="64"/>
      </patternFill>
    </fill>
    <fill>
      <patternFill patternType="solid">
        <fgColor theme="6" tint="-0.249977111117893"/>
        <bgColor theme="4" tint="0.79998168889431442"/>
      </patternFill>
    </fill>
  </fills>
  <borders count="1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theme="0"/>
      </right>
      <top/>
      <bottom/>
      <diagonal/>
    </border>
    <border>
      <left style="thin">
        <color theme="0"/>
      </left>
      <right style="thin">
        <color theme="0"/>
      </right>
      <top/>
      <bottom/>
      <diagonal/>
    </border>
    <border>
      <left style="thin">
        <color theme="0"/>
      </left>
      <right/>
      <top/>
      <bottom/>
      <diagonal/>
    </border>
    <border>
      <left style="medium">
        <color theme="0"/>
      </left>
      <right style="medium">
        <color theme="0"/>
      </right>
      <top style="medium">
        <color theme="0"/>
      </top>
      <bottom style="medium">
        <color theme="0"/>
      </bottom>
      <diagonal/>
    </border>
    <border>
      <left style="medium">
        <color theme="0"/>
      </left>
      <right style="medium">
        <color theme="0"/>
      </right>
      <top style="medium">
        <color theme="0"/>
      </top>
      <bottom/>
      <diagonal/>
    </border>
    <border>
      <left style="medium">
        <color theme="0"/>
      </left>
      <right style="medium">
        <color theme="0"/>
      </right>
      <top/>
      <bottom style="medium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/>
      <right style="thin">
        <color theme="0" tint="-4.9989318521683403E-2"/>
      </right>
      <top/>
      <bottom style="thin">
        <color indexed="64"/>
      </bottom>
      <diagonal/>
    </border>
    <border>
      <left style="thin">
        <color theme="0" tint="-4.9989318521683403E-2"/>
      </left>
      <right style="thin">
        <color theme="0" tint="-4.9989318521683403E-2"/>
      </right>
      <top/>
      <bottom style="thin">
        <color indexed="64"/>
      </bottom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/>
      <right/>
      <top style="thin">
        <color theme="0"/>
      </top>
      <bottom style="thin">
        <color theme="0"/>
      </bottom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/>
      <right/>
      <top/>
      <bottom style="thin">
        <color theme="0"/>
      </bottom>
      <diagonal/>
    </border>
    <border>
      <left/>
      <right/>
      <top style="thin">
        <color theme="4" tint="0.39997558519241921"/>
      </top>
      <bottom/>
      <diagonal/>
    </border>
  </borders>
  <cellStyleXfs count="3">
    <xf numFmtId="0" fontId="0" fillId="0" borderId="0"/>
    <xf numFmtId="164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12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9" fontId="0" fillId="2" borderId="0" xfId="2" applyFont="1" applyFill="1"/>
    <xf numFmtId="165" fontId="0" fillId="2" borderId="0" xfId="0" applyNumberFormat="1" applyFill="1"/>
    <xf numFmtId="0" fontId="3" fillId="2" borderId="0" xfId="0" applyFont="1" applyFill="1"/>
    <xf numFmtId="165" fontId="5" fillId="2" borderId="0" xfId="0" applyNumberFormat="1" applyFont="1" applyFill="1" applyAlignment="1">
      <alignment horizontal="center"/>
    </xf>
    <xf numFmtId="49" fontId="6" fillId="2" borderId="0" xfId="0" applyNumberFormat="1" applyFont="1" applyFill="1" applyBorder="1" applyAlignment="1">
      <alignment horizontal="left" vertical="center"/>
    </xf>
    <xf numFmtId="0" fontId="7" fillId="2" borderId="0" xfId="0" applyFont="1" applyFill="1"/>
    <xf numFmtId="168" fontId="7" fillId="2" borderId="0" xfId="0" applyNumberFormat="1" applyFont="1" applyFill="1"/>
    <xf numFmtId="164" fontId="7" fillId="2" borderId="0" xfId="1" applyFont="1" applyFill="1" applyAlignment="1">
      <alignment horizontal="center"/>
    </xf>
    <xf numFmtId="4" fontId="7" fillId="2" borderId="0" xfId="0" applyNumberFormat="1" applyFont="1" applyFill="1" applyAlignment="1">
      <alignment horizontal="center"/>
    </xf>
    <xf numFmtId="4" fontId="7" fillId="2" borderId="0" xfId="0" applyNumberFormat="1" applyFont="1" applyFill="1"/>
    <xf numFmtId="0" fontId="7" fillId="2" borderId="0" xfId="0" applyFont="1" applyFill="1" applyAlignment="1">
      <alignment horizontal="center"/>
    </xf>
    <xf numFmtId="167" fontId="7" fillId="2" borderId="0" xfId="1" applyNumberFormat="1" applyFont="1" applyFill="1"/>
    <xf numFmtId="165" fontId="8" fillId="2" borderId="0" xfId="1" applyNumberFormat="1" applyFont="1" applyFill="1" applyAlignment="1">
      <alignment horizontal="center"/>
    </xf>
    <xf numFmtId="164" fontId="9" fillId="2" borderId="0" xfId="1" applyFont="1" applyFill="1"/>
    <xf numFmtId="171" fontId="9" fillId="2" borderId="0" xfId="1" applyNumberFormat="1" applyFont="1" applyFill="1"/>
    <xf numFmtId="172" fontId="9" fillId="2" borderId="0" xfId="1" applyNumberFormat="1" applyFont="1" applyFill="1"/>
    <xf numFmtId="168" fontId="0" fillId="2" borderId="0" xfId="0" applyNumberFormat="1" applyFill="1"/>
    <xf numFmtId="0" fontId="0" fillId="2" borderId="0" xfId="0" applyFill="1" applyBorder="1"/>
    <xf numFmtId="9" fontId="0" fillId="2" borderId="0" xfId="2" applyFont="1" applyFill="1" applyBorder="1"/>
    <xf numFmtId="0" fontId="0" fillId="2" borderId="0" xfId="0" applyFill="1" applyBorder="1" applyAlignment="1">
      <alignment vertical="top" wrapText="1"/>
    </xf>
    <xf numFmtId="0" fontId="3" fillId="2" borderId="0" xfId="0" applyFont="1" applyFill="1" applyBorder="1" applyAlignment="1">
      <alignment horizontal="center" wrapText="1"/>
    </xf>
    <xf numFmtId="14" fontId="3" fillId="2" borderId="0" xfId="0" applyNumberFormat="1" applyFont="1" applyFill="1" applyBorder="1" applyAlignment="1">
      <alignment horizontal="center" wrapText="1"/>
    </xf>
    <xf numFmtId="17" fontId="0" fillId="2" borderId="0" xfId="0" applyNumberFormat="1" applyFill="1" applyBorder="1" applyAlignment="1">
      <alignment horizontal="center"/>
    </xf>
    <xf numFmtId="164" fontId="0" fillId="2" borderId="0" xfId="1" applyFont="1" applyFill="1" applyBorder="1" applyAlignment="1">
      <alignment horizontal="center"/>
    </xf>
    <xf numFmtId="164" fontId="4" fillId="2" borderId="0" xfId="1" applyFont="1" applyFill="1" applyBorder="1" applyAlignment="1">
      <alignment horizontal="center"/>
    </xf>
    <xf numFmtId="166" fontId="0" fillId="2" borderId="0" xfId="1" applyNumberFormat="1" applyFont="1" applyFill="1" applyBorder="1"/>
    <xf numFmtId="164" fontId="0" fillId="2" borderId="0" xfId="0" applyNumberFormat="1" applyFill="1"/>
    <xf numFmtId="0" fontId="10" fillId="2" borderId="0" xfId="0" applyFont="1" applyFill="1"/>
    <xf numFmtId="0" fontId="10" fillId="2" borderId="0" xfId="0" applyFont="1" applyFill="1" applyAlignment="1">
      <alignment horizontal="center"/>
    </xf>
    <xf numFmtId="0" fontId="11" fillId="2" borderId="0" xfId="0" applyFont="1" applyFill="1" applyAlignment="1">
      <alignment horizontal="center"/>
    </xf>
    <xf numFmtId="165" fontId="12" fillId="2" borderId="0" xfId="0" applyNumberFormat="1" applyFont="1" applyFill="1"/>
    <xf numFmtId="164" fontId="12" fillId="2" borderId="0" xfId="1" applyFont="1" applyFill="1"/>
    <xf numFmtId="0" fontId="12" fillId="2" borderId="0" xfId="0" applyFont="1" applyFill="1"/>
    <xf numFmtId="165" fontId="10" fillId="2" borderId="0" xfId="0" applyNumberFormat="1" applyFont="1" applyFill="1"/>
    <xf numFmtId="165" fontId="10" fillId="2" borderId="0" xfId="0" applyNumberFormat="1" applyFont="1" applyFill="1" applyAlignment="1">
      <alignment horizontal="left"/>
    </xf>
    <xf numFmtId="165" fontId="0" fillId="2" borderId="0" xfId="0" applyNumberFormat="1" applyFill="1" applyAlignment="1">
      <alignment horizontal="center"/>
    </xf>
    <xf numFmtId="9" fontId="0" fillId="2" borderId="0" xfId="2" applyFont="1" applyFill="1" applyAlignment="1">
      <alignment horizontal="center"/>
    </xf>
    <xf numFmtId="164" fontId="12" fillId="2" borderId="0" xfId="1" applyFont="1" applyFill="1" applyAlignment="1">
      <alignment horizontal="center"/>
    </xf>
    <xf numFmtId="164" fontId="0" fillId="0" borderId="0" xfId="1" applyFont="1"/>
    <xf numFmtId="165" fontId="12" fillId="2" borderId="0" xfId="0" applyNumberFormat="1" applyFont="1" applyFill="1" applyAlignment="1">
      <alignment horizontal="center"/>
    </xf>
    <xf numFmtId="0" fontId="12" fillId="2" borderId="1" xfId="0" applyFont="1" applyFill="1" applyBorder="1"/>
    <xf numFmtId="165" fontId="12" fillId="2" borderId="1" xfId="0" applyNumberFormat="1" applyFont="1" applyFill="1" applyBorder="1"/>
    <xf numFmtId="165" fontId="12" fillId="2" borderId="1" xfId="0" applyNumberFormat="1" applyFont="1" applyFill="1" applyBorder="1" applyAlignment="1">
      <alignment horizontal="center"/>
    </xf>
    <xf numFmtId="164" fontId="12" fillId="2" borderId="1" xfId="1" applyFont="1" applyFill="1" applyBorder="1"/>
    <xf numFmtId="0" fontId="14" fillId="2" borderId="0" xfId="0" applyFont="1" applyFill="1"/>
    <xf numFmtId="49" fontId="18" fillId="2" borderId="2" xfId="0" applyNumberFormat="1" applyFont="1" applyFill="1" applyBorder="1" applyAlignment="1">
      <alignment horizontal="left" vertical="center" wrapText="1"/>
    </xf>
    <xf numFmtId="164" fontId="18" fillId="2" borderId="0" xfId="1" applyFont="1" applyFill="1" applyAlignment="1">
      <alignment horizontal="center"/>
    </xf>
    <xf numFmtId="167" fontId="19" fillId="2" borderId="3" xfId="1" applyNumberFormat="1" applyFont="1" applyFill="1" applyBorder="1" applyAlignment="1">
      <alignment vertical="center"/>
    </xf>
    <xf numFmtId="168" fontId="18" fillId="2" borderId="0" xfId="1" applyNumberFormat="1" applyFont="1" applyFill="1" applyAlignment="1">
      <alignment vertical="center"/>
    </xf>
    <xf numFmtId="173" fontId="19" fillId="2" borderId="3" xfId="0" applyNumberFormat="1" applyFont="1" applyFill="1" applyBorder="1"/>
    <xf numFmtId="49" fontId="20" fillId="2" borderId="0" xfId="0" applyNumberFormat="1" applyFont="1" applyFill="1" applyBorder="1" applyAlignment="1">
      <alignment horizontal="left" vertical="center"/>
    </xf>
    <xf numFmtId="0" fontId="20" fillId="2" borderId="0" xfId="0" applyFont="1" applyFill="1"/>
    <xf numFmtId="168" fontId="20" fillId="2" borderId="0" xfId="0" applyNumberFormat="1" applyFont="1" applyFill="1"/>
    <xf numFmtId="164" fontId="20" fillId="2" borderId="0" xfId="1" applyFont="1" applyFill="1" applyAlignment="1">
      <alignment horizontal="center"/>
    </xf>
    <xf numFmtId="4" fontId="20" fillId="2" borderId="0" xfId="0" applyNumberFormat="1" applyFont="1" applyFill="1" applyAlignment="1">
      <alignment horizontal="center"/>
    </xf>
    <xf numFmtId="4" fontId="20" fillId="2" borderId="0" xfId="0" applyNumberFormat="1" applyFont="1" applyFill="1"/>
    <xf numFmtId="0" fontId="20" fillId="2" borderId="0" xfId="0" applyFont="1" applyFill="1" applyAlignment="1">
      <alignment horizontal="center"/>
    </xf>
    <xf numFmtId="167" fontId="20" fillId="2" borderId="0" xfId="1" applyNumberFormat="1" applyFont="1" applyFill="1"/>
    <xf numFmtId="165" fontId="20" fillId="2" borderId="0" xfId="1" applyNumberFormat="1" applyFont="1" applyFill="1" applyAlignment="1">
      <alignment horizontal="center"/>
    </xf>
    <xf numFmtId="0" fontId="0" fillId="2" borderId="0" xfId="0" applyFont="1" applyFill="1"/>
    <xf numFmtId="0" fontId="14" fillId="2" borderId="0" xfId="0" applyFont="1" applyFill="1" applyAlignment="1">
      <alignment vertical="top" wrapText="1"/>
    </xf>
    <xf numFmtId="3" fontId="14" fillId="2" borderId="0" xfId="0" applyNumberFormat="1" applyFont="1" applyFill="1"/>
    <xf numFmtId="174" fontId="14" fillId="2" borderId="0" xfId="1" applyNumberFormat="1" applyFont="1" applyFill="1" applyAlignment="1">
      <alignment vertical="top" wrapText="1"/>
    </xf>
    <xf numFmtId="164" fontId="0" fillId="2" borderId="0" xfId="1" applyFont="1" applyFill="1"/>
    <xf numFmtId="170" fontId="1" fillId="2" borderId="0" xfId="2" applyNumberFormat="1" applyFont="1" applyFill="1"/>
    <xf numFmtId="0" fontId="0" fillId="2" borderId="0" xfId="1" applyNumberFormat="1" applyFont="1" applyFill="1" applyAlignment="1">
      <alignment horizontal="left"/>
    </xf>
    <xf numFmtId="0" fontId="24" fillId="2" borderId="0" xfId="0" applyFont="1" applyFill="1"/>
    <xf numFmtId="164" fontId="18" fillId="2" borderId="0" xfId="1" applyFont="1" applyFill="1" applyAlignment="1">
      <alignment vertical="center"/>
    </xf>
    <xf numFmtId="0" fontId="21" fillId="3" borderId="8" xfId="0" applyFont="1" applyFill="1" applyBorder="1" applyAlignment="1">
      <alignment horizontal="center" vertical="center"/>
    </xf>
    <xf numFmtId="164" fontId="21" fillId="3" borderId="8" xfId="1" applyFont="1" applyFill="1" applyBorder="1" applyAlignment="1">
      <alignment horizontal="center" vertical="center"/>
    </xf>
    <xf numFmtId="0" fontId="21" fillId="3" borderId="8" xfId="0" applyFont="1" applyFill="1" applyBorder="1" applyAlignment="1">
      <alignment horizontal="center" wrapText="1"/>
    </xf>
    <xf numFmtId="164" fontId="13" fillId="3" borderId="8" xfId="1" applyFont="1" applyFill="1" applyBorder="1" applyAlignment="1">
      <alignment horizontal="center" vertical="center" wrapText="1"/>
    </xf>
    <xf numFmtId="0" fontId="17" fillId="3" borderId="9" xfId="0" applyFont="1" applyFill="1" applyBorder="1" applyAlignment="1">
      <alignment horizontal="center" vertical="center" wrapText="1"/>
    </xf>
    <xf numFmtId="9" fontId="17" fillId="3" borderId="10" xfId="0" applyNumberFormat="1" applyFont="1" applyFill="1" applyBorder="1" applyAlignment="1">
      <alignment horizontal="center" vertical="center" wrapText="1"/>
    </xf>
    <xf numFmtId="0" fontId="17" fillId="3" borderId="10" xfId="0" applyFont="1" applyFill="1" applyBorder="1" applyAlignment="1">
      <alignment horizontal="center" vertical="center" wrapText="1"/>
    </xf>
    <xf numFmtId="0" fontId="22" fillId="4" borderId="8" xfId="0" applyFont="1" applyFill="1" applyBorder="1" applyAlignment="1">
      <alignment horizontal="center"/>
    </xf>
    <xf numFmtId="49" fontId="17" fillId="4" borderId="5" xfId="0" applyNumberFormat="1" applyFont="1" applyFill="1" applyBorder="1" applyAlignment="1">
      <alignment horizontal="left" vertical="center" wrapText="1"/>
    </xf>
    <xf numFmtId="168" fontId="17" fillId="4" borderId="5" xfId="1" applyNumberFormat="1" applyFont="1" applyFill="1" applyBorder="1"/>
    <xf numFmtId="168" fontId="17" fillId="4" borderId="5" xfId="1" applyNumberFormat="1" applyFont="1" applyFill="1" applyBorder="1" applyAlignment="1">
      <alignment horizontal="center"/>
    </xf>
    <xf numFmtId="167" fontId="17" fillId="4" borderId="5" xfId="1" applyNumberFormat="1" applyFont="1" applyFill="1" applyBorder="1"/>
    <xf numFmtId="169" fontId="17" fillId="4" borderId="5" xfId="0" applyNumberFormat="1" applyFont="1" applyFill="1" applyBorder="1"/>
    <xf numFmtId="165" fontId="17" fillId="4" borderId="5" xfId="1" applyNumberFormat="1" applyFont="1" applyFill="1" applyBorder="1" applyAlignment="1">
      <alignment horizontal="center"/>
    </xf>
    <xf numFmtId="0" fontId="15" fillId="3" borderId="6" xfId="0" applyFont="1" applyFill="1" applyBorder="1" applyAlignment="1">
      <alignment horizontal="center"/>
    </xf>
    <xf numFmtId="0" fontId="15" fillId="3" borderId="7" xfId="0" applyFont="1" applyFill="1" applyBorder="1" applyAlignment="1">
      <alignment horizontal="center"/>
    </xf>
    <xf numFmtId="0" fontId="15" fillId="3" borderId="8" xfId="0" applyFont="1" applyFill="1" applyBorder="1" applyAlignment="1">
      <alignment horizontal="center" vertical="center" wrapText="1"/>
    </xf>
    <xf numFmtId="0" fontId="26" fillId="2" borderId="0" xfId="0" applyFont="1" applyFill="1"/>
    <xf numFmtId="164" fontId="27" fillId="2" borderId="0" xfId="1" applyFont="1" applyFill="1" applyAlignment="1">
      <alignment horizontal="right"/>
    </xf>
    <xf numFmtId="170" fontId="19" fillId="2" borderId="4" xfId="2" applyNumberFormat="1" applyFont="1" applyFill="1" applyBorder="1" applyAlignment="1">
      <alignment horizontal="right"/>
    </xf>
    <xf numFmtId="164" fontId="27" fillId="2" borderId="0" xfId="1" applyFont="1" applyFill="1" applyBorder="1" applyAlignment="1">
      <alignment horizontal="center"/>
    </xf>
    <xf numFmtId="10" fontId="27" fillId="2" borderId="0" xfId="0" applyNumberFormat="1" applyFont="1" applyFill="1" applyBorder="1" applyAlignment="1">
      <alignment horizontal="center"/>
    </xf>
    <xf numFmtId="164" fontId="27" fillId="2" borderId="1" xfId="1" applyFont="1" applyFill="1" applyBorder="1" applyAlignment="1">
      <alignment horizontal="center"/>
    </xf>
    <xf numFmtId="10" fontId="27" fillId="2" borderId="1" xfId="0" applyNumberFormat="1" applyFont="1" applyFill="1" applyBorder="1" applyAlignment="1">
      <alignment horizontal="center"/>
    </xf>
    <xf numFmtId="164" fontId="29" fillId="2" borderId="0" xfId="1" applyFont="1" applyFill="1" applyAlignment="1">
      <alignment horizontal="center"/>
    </xf>
    <xf numFmtId="167" fontId="29" fillId="2" borderId="3" xfId="1" applyNumberFormat="1" applyFont="1" applyFill="1" applyBorder="1" applyAlignment="1">
      <alignment vertical="center"/>
    </xf>
    <xf numFmtId="173" fontId="29" fillId="2" borderId="3" xfId="0" applyNumberFormat="1" applyFont="1" applyFill="1" applyBorder="1"/>
    <xf numFmtId="170" fontId="29" fillId="2" borderId="4" xfId="2" applyNumberFormat="1" applyFont="1" applyFill="1" applyBorder="1" applyAlignment="1">
      <alignment horizontal="right"/>
    </xf>
    <xf numFmtId="0" fontId="0" fillId="3" borderId="0" xfId="0" applyFill="1"/>
    <xf numFmtId="0" fontId="28" fillId="3" borderId="0" xfId="0" applyFont="1" applyFill="1"/>
    <xf numFmtId="165" fontId="13" fillId="3" borderId="0" xfId="0" applyNumberFormat="1" applyFont="1" applyFill="1"/>
    <xf numFmtId="164" fontId="13" fillId="5" borderId="15" xfId="1" applyFont="1" applyFill="1" applyBorder="1"/>
    <xf numFmtId="164" fontId="19" fillId="2" borderId="0" xfId="1" applyFont="1" applyFill="1" applyAlignment="1">
      <alignment horizontal="center"/>
    </xf>
    <xf numFmtId="170" fontId="16" fillId="2" borderId="0" xfId="2" applyNumberFormat="1" applyFont="1" applyFill="1" applyAlignment="1">
      <alignment horizontal="center" vertical="top"/>
    </xf>
    <xf numFmtId="0" fontId="26" fillId="2" borderId="14" xfId="0" applyFont="1" applyFill="1" applyBorder="1" applyAlignment="1">
      <alignment horizontal="left" wrapText="1"/>
    </xf>
    <xf numFmtId="0" fontId="2" fillId="2" borderId="0" xfId="0" applyFont="1" applyFill="1" applyBorder="1" applyAlignment="1">
      <alignment horizontal="left" wrapText="1"/>
    </xf>
    <xf numFmtId="0" fontId="15" fillId="3" borderId="6" xfId="0" applyFont="1" applyFill="1" applyBorder="1" applyAlignment="1">
      <alignment horizontal="center" vertical="center"/>
    </xf>
    <xf numFmtId="0" fontId="15" fillId="3" borderId="7" xfId="0" applyFont="1" applyFill="1" applyBorder="1" applyAlignment="1">
      <alignment horizontal="center" vertical="center"/>
    </xf>
    <xf numFmtId="0" fontId="15" fillId="3" borderId="6" xfId="0" applyFont="1" applyFill="1" applyBorder="1" applyAlignment="1">
      <alignment horizontal="center" vertical="center" wrapText="1"/>
    </xf>
    <xf numFmtId="0" fontId="15" fillId="3" borderId="7" xfId="0" applyFont="1" applyFill="1" applyBorder="1" applyAlignment="1">
      <alignment horizontal="center" vertical="center" wrapText="1"/>
    </xf>
    <xf numFmtId="0" fontId="14" fillId="2" borderId="0" xfId="0" applyFont="1" applyFill="1" applyBorder="1" applyAlignment="1">
      <alignment horizontal="left" vertical="top" wrapText="1"/>
    </xf>
    <xf numFmtId="0" fontId="25" fillId="2" borderId="14" xfId="0" applyFont="1" applyFill="1" applyBorder="1" applyAlignment="1">
      <alignment horizontal="left" vertical="center"/>
    </xf>
    <xf numFmtId="0" fontId="17" fillId="4" borderId="8" xfId="0" applyFont="1" applyFill="1" applyBorder="1" applyAlignment="1">
      <alignment horizontal="center" vertical="center"/>
    </xf>
    <xf numFmtId="0" fontId="17" fillId="4" borderId="11" xfId="0" applyFont="1" applyFill="1" applyBorder="1" applyAlignment="1">
      <alignment horizontal="center" vertical="center"/>
    </xf>
    <xf numFmtId="0" fontId="17" fillId="4" borderId="12" xfId="0" applyFont="1" applyFill="1" applyBorder="1" applyAlignment="1">
      <alignment horizontal="center" vertical="center"/>
    </xf>
    <xf numFmtId="0" fontId="17" fillId="4" borderId="13" xfId="0" applyFont="1" applyFill="1" applyBorder="1" applyAlignment="1">
      <alignment horizontal="center" vertical="center"/>
    </xf>
    <xf numFmtId="0" fontId="23" fillId="2" borderId="0" xfId="0" applyFont="1" applyFill="1" applyBorder="1" applyAlignment="1">
      <alignment horizontal="center" vertical="center"/>
    </xf>
    <xf numFmtId="0" fontId="14" fillId="3" borderId="0" xfId="0" applyFont="1" applyFill="1"/>
    <xf numFmtId="164" fontId="13" fillId="5" borderId="15" xfId="1" applyFont="1" applyFill="1" applyBorder="1" applyAlignment="1">
      <alignment horizontal="left"/>
    </xf>
    <xf numFmtId="164" fontId="14" fillId="3" borderId="0" xfId="1" applyFont="1" applyFill="1"/>
    <xf numFmtId="170" fontId="14" fillId="3" borderId="0" xfId="2" applyNumberFormat="1" applyFont="1" applyFill="1"/>
    <xf numFmtId="164" fontId="0" fillId="2" borderId="0" xfId="1" applyFont="1" applyFill="1" applyAlignment="1">
      <alignment horizontal="left"/>
    </xf>
  </cellXfs>
  <cellStyles count="3">
    <cellStyle name="Millares" xfId="1" builtinId="3"/>
    <cellStyle name="Normal" xfId="0" builtinId="0"/>
    <cellStyle name="Porcentaje" xfId="2" builtinId="5"/>
  </cellStyles>
  <dxfs count="2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600"/>
            </a:pPr>
            <a:r>
              <a:rPr lang="en-US" sz="1600"/>
              <a:t>Comparativo Ventas y Exportaciones</a:t>
            </a:r>
          </a:p>
        </c:rich>
      </c:tx>
      <c:layout/>
      <c:overlay val="0"/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Boletin!$M$14</c:f>
              <c:strCache>
                <c:ptCount val="1"/>
                <c:pt idx="0">
                  <c:v>2024-2025</c:v>
                </c:pt>
              </c:strCache>
            </c:strRef>
          </c:tx>
          <c:spPr>
            <a:solidFill>
              <a:schemeClr val="accent3">
                <a:lumMod val="75000"/>
              </a:schemeClr>
            </a:solidFill>
          </c:spPr>
          <c:invertIfNegative val="0"/>
          <c:dLbls>
            <c:spPr>
              <a:noFill/>
              <a:ln>
                <a:noFill/>
              </a:ln>
              <a:effectLst/>
            </c:sp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Boletin!$L$15:$L$16</c:f>
              <c:strCache>
                <c:ptCount val="2"/>
                <c:pt idx="0">
                  <c:v>Ventas </c:v>
                </c:pt>
                <c:pt idx="1">
                  <c:v>Exportaciones </c:v>
                </c:pt>
              </c:strCache>
            </c:strRef>
          </c:cat>
          <c:val>
            <c:numRef>
              <c:f>Boletin!$M$15:$M$16</c:f>
              <c:numCache>
                <c:formatCode>#,##0</c:formatCode>
                <c:ptCount val="2"/>
                <c:pt idx="0">
                  <c:v>868873.84</c:v>
                </c:pt>
                <c:pt idx="1">
                  <c:v>193370.68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843A-4FFD-9D0C-5703A934DBB0}"/>
            </c:ext>
          </c:extLst>
        </c:ser>
        <c:ser>
          <c:idx val="1"/>
          <c:order val="1"/>
          <c:tx>
            <c:strRef>
              <c:f>Boletin!$N$14</c:f>
              <c:strCache>
                <c:ptCount val="1"/>
                <c:pt idx="0">
                  <c:v>2025-2026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</c:spPr>
          <c:invertIfNegative val="0"/>
          <c:dLbls>
            <c:spPr>
              <a:noFill/>
              <a:ln>
                <a:noFill/>
              </a:ln>
              <a:effectLst/>
            </c:sp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Boletin!$L$15:$L$16</c:f>
              <c:strCache>
                <c:ptCount val="2"/>
                <c:pt idx="0">
                  <c:v>Ventas </c:v>
                </c:pt>
                <c:pt idx="1">
                  <c:v>Exportaciones </c:v>
                </c:pt>
              </c:strCache>
            </c:strRef>
          </c:cat>
          <c:val>
            <c:numRef>
              <c:f>Boletin!$N$15:$N$16</c:f>
              <c:numCache>
                <c:formatCode>#,##0</c:formatCode>
                <c:ptCount val="2"/>
                <c:pt idx="0">
                  <c:v>1025706.6199999999</c:v>
                </c:pt>
                <c:pt idx="1">
                  <c:v>450801.71999999991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843A-4FFD-9D0C-5703A934DBB0}"/>
            </c:ext>
          </c:extLst>
        </c:ser>
        <c:ser>
          <c:idx val="2"/>
          <c:order val="2"/>
          <c:tx>
            <c:strRef>
              <c:f>Boletin!$O$14</c:f>
              <c:strCache>
                <c:ptCount val="1"/>
                <c:pt idx="0">
                  <c:v>Diferencia</c:v>
                </c:pt>
              </c:strCache>
            </c:strRef>
          </c:tx>
          <c:spPr>
            <a:solidFill>
              <a:schemeClr val="accent1"/>
            </a:solidFill>
          </c:spPr>
          <c:invertIfNegative val="0"/>
          <c:dPt>
            <c:idx val="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2-843A-4FFD-9D0C-5703A934DBB0}"/>
              </c:ext>
            </c:extLst>
          </c:dPt>
          <c:dPt>
            <c:idx val="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3-843A-4FFD-9D0C-5703A934DBB0}"/>
              </c:ext>
            </c:extLst>
          </c:dPt>
          <c:dLbls>
            <c:spPr>
              <a:noFill/>
              <a:ln>
                <a:noFill/>
              </a:ln>
              <a:effectLst/>
            </c:sp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</c:ext>
            </c:extLst>
          </c:dLbls>
          <c:cat>
            <c:strRef>
              <c:f>Boletin!$L$15:$L$16</c:f>
              <c:strCache>
                <c:ptCount val="2"/>
                <c:pt idx="0">
                  <c:v>Ventas </c:v>
                </c:pt>
                <c:pt idx="1">
                  <c:v>Exportaciones </c:v>
                </c:pt>
              </c:strCache>
            </c:strRef>
          </c:cat>
          <c:val>
            <c:numRef>
              <c:f>Boletin!$O$15:$O$16</c:f>
              <c:numCache>
                <c:formatCode>_ * #,##0_ ;_ * \-#,##0_ ;_ * "-"??_ ;_ @_ </c:formatCode>
                <c:ptCount val="2"/>
                <c:pt idx="0">
                  <c:v>156832.77999999991</c:v>
                </c:pt>
                <c:pt idx="1">
                  <c:v>257431.03999999992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843A-4FFD-9D0C-5703A934DBB0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gapWidth val="150"/>
        <c:overlap val="-25"/>
        <c:axId val="279921528"/>
        <c:axId val="279921920"/>
      </c:barChart>
      <c:catAx>
        <c:axId val="279921528"/>
        <c:scaling>
          <c:orientation val="minMax"/>
        </c:scaling>
        <c:delete val="0"/>
        <c:axPos val="b"/>
        <c:numFmt formatCode="General" sourceLinked="0"/>
        <c:majorTickMark val="none"/>
        <c:minorTickMark val="none"/>
        <c:tickLblPos val="nextTo"/>
        <c:crossAx val="279921920"/>
        <c:crosses val="autoZero"/>
        <c:auto val="1"/>
        <c:lblAlgn val="ctr"/>
        <c:lblOffset val="100"/>
        <c:noMultiLvlLbl val="0"/>
      </c:catAx>
      <c:valAx>
        <c:axId val="279921920"/>
        <c:scaling>
          <c:orientation val="minMax"/>
        </c:scaling>
        <c:delete val="1"/>
        <c:axPos val="l"/>
        <c:numFmt formatCode="#,##0" sourceLinked="1"/>
        <c:majorTickMark val="out"/>
        <c:minorTickMark val="none"/>
        <c:tickLblPos val="nextTo"/>
        <c:crossAx val="279921528"/>
        <c:crosses val="autoZero"/>
        <c:crossBetween val="between"/>
      </c:valAx>
    </c:plotArea>
    <c:legend>
      <c:legendPos val="t"/>
      <c:layout/>
      <c:overlay val="0"/>
    </c:legend>
    <c:plotVisOnly val="1"/>
    <c:dispBlanksAs val="gap"/>
    <c:showDLblsOverMax val="0"/>
  </c:chart>
  <c:spPr>
    <a:ln>
      <a:noFill/>
    </a:ln>
  </c:spPr>
  <c:printSettings>
    <c:headerFooter/>
    <c:pageMargins b="0.75" l="0.7" r="0.7" t="0.75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323850</xdr:colOff>
      <xdr:row>0</xdr:row>
      <xdr:rowOff>109537</xdr:rowOff>
    </xdr:from>
    <xdr:to>
      <xdr:col>11</xdr:col>
      <xdr:colOff>438150</xdr:colOff>
      <xdr:row>13</xdr:row>
      <xdr:rowOff>161925</xdr:rowOff>
    </xdr:to>
    <xdr:graphicFrame macro="">
      <xdr:nvGraphicFramePr>
        <xdr:cNvPr id="4" name="3 Gráfico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Tema de Office">
  <a:themeElements>
    <a:clrScheme name="Violeta">
      <a:dk1>
        <a:sysClr val="windowText" lastClr="000000"/>
      </a:dk1>
      <a:lt1>
        <a:sysClr val="window" lastClr="FFFFFF"/>
      </a:lt1>
      <a:dk2>
        <a:srgbClr val="373545"/>
      </a:dk2>
      <a:lt2>
        <a:srgbClr val="DCD8DC"/>
      </a:lt2>
      <a:accent1>
        <a:srgbClr val="AD84C6"/>
      </a:accent1>
      <a:accent2>
        <a:srgbClr val="8784C7"/>
      </a:accent2>
      <a:accent3>
        <a:srgbClr val="5D739A"/>
      </a:accent3>
      <a:accent4>
        <a:srgbClr val="6997AF"/>
      </a:accent4>
      <a:accent5>
        <a:srgbClr val="84ACB6"/>
      </a:accent5>
      <a:accent6>
        <a:srgbClr val="6F8183"/>
      </a:accent6>
      <a:hlink>
        <a:srgbClr val="69A020"/>
      </a:hlink>
      <a:folHlink>
        <a:srgbClr val="8C8C8C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26"/>
  <sheetViews>
    <sheetView tabSelected="1" zoomScale="85" zoomScaleNormal="85" workbookViewId="0">
      <selection activeCell="D11" sqref="D11"/>
    </sheetView>
  </sheetViews>
  <sheetFormatPr baseColWidth="10" defaultRowHeight="14.5" x14ac:dyDescent="0.35"/>
  <cols>
    <col min="1" max="1" width="23.1796875" style="1" customWidth="1"/>
    <col min="2" max="2" width="18.26953125" style="1" bestFit="1" customWidth="1"/>
    <col min="3" max="3" width="19.1796875" style="1" bestFit="1" customWidth="1"/>
    <col min="4" max="4" width="15.1796875" style="2" customWidth="1"/>
    <col min="5" max="5" width="22.54296875" style="2" bestFit="1" customWidth="1"/>
    <col min="6" max="6" width="17.26953125" style="1" bestFit="1" customWidth="1"/>
    <col min="7" max="7" width="11.54296875" style="1" bestFit="1" customWidth="1"/>
    <col min="8" max="8" width="14" style="1" bestFit="1" customWidth="1"/>
    <col min="9" max="9" width="17.453125" style="1" bestFit="1" customWidth="1"/>
    <col min="10" max="10" width="15.26953125" style="3" bestFit="1" customWidth="1"/>
    <col min="11" max="14" width="11.453125" style="1"/>
    <col min="15" max="15" width="12.54296875" style="1" bestFit="1" customWidth="1"/>
    <col min="16" max="24" width="11.453125" style="1"/>
  </cols>
  <sheetData>
    <row r="1" spans="1:24" ht="29.5" x14ac:dyDescent="0.55000000000000004">
      <c r="A1" s="69" t="s">
        <v>0</v>
      </c>
      <c r="B1" s="30"/>
      <c r="C1" s="30"/>
      <c r="D1" s="31"/>
      <c r="E1" s="31"/>
      <c r="F1" s="30"/>
      <c r="K1" s="106"/>
      <c r="L1" s="106"/>
      <c r="M1" s="106"/>
      <c r="N1" s="106"/>
      <c r="O1" s="106"/>
      <c r="P1" s="106"/>
      <c r="Q1" s="106"/>
      <c r="R1" s="20"/>
      <c r="S1" s="20"/>
      <c r="T1" s="21"/>
      <c r="U1" s="22"/>
      <c r="V1" s="22"/>
      <c r="W1" s="22"/>
      <c r="X1" s="22"/>
    </row>
    <row r="2" spans="1:24" x14ac:dyDescent="0.35">
      <c r="A2" s="30" t="s">
        <v>1</v>
      </c>
      <c r="B2" s="30"/>
      <c r="C2" s="30"/>
      <c r="D2" s="31"/>
      <c r="E2" s="31"/>
      <c r="F2" s="30"/>
      <c r="K2" s="23"/>
      <c r="L2" s="23"/>
      <c r="M2" s="24"/>
      <c r="N2" s="23"/>
      <c r="O2" s="23"/>
      <c r="P2" s="23"/>
      <c r="Q2" s="23"/>
      <c r="R2" s="23"/>
      <c r="S2" s="20"/>
      <c r="T2" s="20"/>
      <c r="U2" s="22"/>
      <c r="V2" s="22"/>
      <c r="W2" s="22"/>
      <c r="X2" s="22"/>
    </row>
    <row r="3" spans="1:24" ht="16" thickBot="1" x14ac:dyDescent="0.4">
      <c r="A3" s="88" t="s">
        <v>95</v>
      </c>
      <c r="B3" s="30"/>
      <c r="C3" s="30"/>
      <c r="D3" s="31"/>
      <c r="E3" s="31"/>
      <c r="F3" s="30"/>
      <c r="K3" s="25"/>
      <c r="L3" s="26"/>
      <c r="M3" s="26"/>
      <c r="N3" s="27"/>
      <c r="O3" s="26"/>
      <c r="P3" s="26"/>
      <c r="Q3" s="26"/>
      <c r="R3" s="20"/>
      <c r="S3" s="20"/>
      <c r="T3" s="20"/>
      <c r="U3" s="22"/>
      <c r="V3" s="22"/>
      <c r="W3" s="22"/>
      <c r="X3" s="22"/>
    </row>
    <row r="4" spans="1:24" ht="15" customHeight="1" x14ac:dyDescent="0.35">
      <c r="A4" s="107" t="s">
        <v>2</v>
      </c>
      <c r="B4" s="85" t="s">
        <v>92</v>
      </c>
      <c r="C4" s="85" t="s">
        <v>111</v>
      </c>
      <c r="D4" s="107" t="s">
        <v>3</v>
      </c>
      <c r="E4" s="109" t="s">
        <v>4</v>
      </c>
      <c r="F4" s="32"/>
      <c r="K4" s="25"/>
      <c r="L4" s="26"/>
      <c r="M4" s="26"/>
      <c r="N4" s="27"/>
      <c r="O4" s="26"/>
      <c r="P4" s="26"/>
      <c r="Q4" s="26"/>
      <c r="R4" s="20"/>
      <c r="S4" s="28"/>
      <c r="T4" s="28"/>
      <c r="U4" s="22"/>
      <c r="V4" s="22"/>
      <c r="W4" s="22"/>
      <c r="X4" s="22"/>
    </row>
    <row r="5" spans="1:24" ht="15" thickBot="1" x14ac:dyDescent="0.4">
      <c r="A5" s="108"/>
      <c r="B5" s="86" t="s">
        <v>5</v>
      </c>
      <c r="C5" s="86" t="s">
        <v>5</v>
      </c>
      <c r="D5" s="108"/>
      <c r="E5" s="110"/>
      <c r="F5" s="32"/>
      <c r="K5" s="25"/>
      <c r="L5" s="26"/>
      <c r="M5" s="26"/>
      <c r="N5" s="27"/>
      <c r="O5" s="26"/>
      <c r="P5" s="26"/>
      <c r="Q5" s="26"/>
      <c r="R5" s="20"/>
      <c r="S5" s="28"/>
      <c r="T5" s="28"/>
      <c r="U5" s="22"/>
      <c r="V5" s="22"/>
      <c r="W5" s="22"/>
      <c r="X5" s="22"/>
    </row>
    <row r="6" spans="1:24" x14ac:dyDescent="0.35">
      <c r="A6" s="33" t="s">
        <v>23</v>
      </c>
      <c r="B6" s="89">
        <v>389414.7</v>
      </c>
      <c r="C6" s="34">
        <v>547018.6100000001</v>
      </c>
      <c r="D6" s="91">
        <v>157603.91000000009</v>
      </c>
      <c r="E6" s="92">
        <v>0.40471998103820961</v>
      </c>
      <c r="F6" s="35"/>
      <c r="K6" s="20"/>
      <c r="L6" s="20"/>
      <c r="M6" s="20"/>
      <c r="N6" s="20"/>
      <c r="O6" s="20"/>
      <c r="P6" s="20"/>
      <c r="Q6" s="20"/>
      <c r="R6" s="20"/>
      <c r="S6" s="20"/>
      <c r="T6" s="20"/>
      <c r="U6" s="22"/>
      <c r="V6" s="22"/>
      <c r="W6" s="22"/>
      <c r="X6" s="22"/>
    </row>
    <row r="7" spans="1:24" x14ac:dyDescent="0.35">
      <c r="A7" s="33" t="s">
        <v>56</v>
      </c>
      <c r="B7" s="34">
        <v>868873.84</v>
      </c>
      <c r="C7" s="34">
        <v>1025706.6199999999</v>
      </c>
      <c r="D7" s="91">
        <v>156832.77999999991</v>
      </c>
      <c r="E7" s="92">
        <v>0.1805012106245481</v>
      </c>
      <c r="F7" s="35"/>
      <c r="K7" s="111"/>
      <c r="L7" s="111"/>
      <c r="M7" s="111"/>
      <c r="N7" s="111"/>
      <c r="O7" s="111"/>
      <c r="P7" s="111"/>
      <c r="Q7" s="111"/>
      <c r="R7" s="111"/>
      <c r="S7" s="111"/>
      <c r="T7" s="111"/>
      <c r="U7" s="111"/>
      <c r="V7" s="111"/>
      <c r="W7" s="111"/>
      <c r="X7" s="111"/>
    </row>
    <row r="8" spans="1:24" x14ac:dyDescent="0.35">
      <c r="A8" s="44" t="s">
        <v>16</v>
      </c>
      <c r="B8" s="46">
        <v>193370.68</v>
      </c>
      <c r="C8" s="46">
        <v>450801.71999999991</v>
      </c>
      <c r="D8" s="93">
        <v>257431.03999999992</v>
      </c>
      <c r="E8" s="94">
        <v>1.3312826949773353</v>
      </c>
      <c r="F8" s="35"/>
      <c r="K8" s="111"/>
      <c r="L8" s="111"/>
      <c r="M8" s="111"/>
      <c r="N8" s="111"/>
      <c r="O8" s="111"/>
      <c r="P8" s="111"/>
      <c r="Q8" s="111"/>
      <c r="R8" s="111"/>
      <c r="S8" s="111"/>
      <c r="T8" s="111"/>
      <c r="U8" s="111"/>
      <c r="V8" s="111"/>
      <c r="W8" s="111"/>
      <c r="X8" s="111"/>
    </row>
    <row r="9" spans="1:24" x14ac:dyDescent="0.35">
      <c r="A9" s="30" t="s">
        <v>6</v>
      </c>
      <c r="B9" s="30"/>
      <c r="C9" s="30"/>
      <c r="D9" s="31"/>
      <c r="E9" s="31"/>
      <c r="F9" s="30"/>
      <c r="K9" s="111"/>
      <c r="L9" s="111"/>
      <c r="M9" s="111"/>
      <c r="N9" s="111"/>
      <c r="O9" s="111"/>
      <c r="P9" s="111"/>
      <c r="Q9" s="111"/>
      <c r="R9" s="111"/>
      <c r="S9" s="111"/>
      <c r="T9" s="111"/>
      <c r="U9" s="111"/>
      <c r="V9" s="111"/>
      <c r="W9" s="111"/>
      <c r="X9" s="111"/>
    </row>
    <row r="10" spans="1:24" x14ac:dyDescent="0.35">
      <c r="A10" s="30" t="s">
        <v>7</v>
      </c>
      <c r="B10" s="30"/>
      <c r="C10" s="36"/>
      <c r="D10" s="31"/>
      <c r="E10" s="31"/>
      <c r="F10" s="30"/>
      <c r="K10" s="111"/>
      <c r="L10" s="111"/>
      <c r="M10" s="111"/>
      <c r="N10" s="111"/>
      <c r="O10" s="111"/>
      <c r="P10" s="111"/>
      <c r="Q10" s="111"/>
      <c r="R10" s="111"/>
      <c r="S10" s="111"/>
      <c r="T10" s="111"/>
      <c r="U10" s="111"/>
      <c r="V10" s="111"/>
      <c r="W10" s="111"/>
      <c r="X10" s="111"/>
    </row>
    <row r="11" spans="1:24" x14ac:dyDescent="0.35">
      <c r="A11" s="30" t="s">
        <v>121</v>
      </c>
      <c r="B11" s="36">
        <v>174647.21000000002</v>
      </c>
      <c r="C11" s="37" t="s">
        <v>41</v>
      </c>
      <c r="D11" s="31"/>
      <c r="E11" s="31"/>
      <c r="F11" s="30"/>
      <c r="K11" s="111"/>
      <c r="L11" s="111"/>
      <c r="M11" s="111"/>
      <c r="N11" s="111"/>
      <c r="O11" s="111"/>
      <c r="P11" s="111"/>
      <c r="Q11" s="111"/>
      <c r="R11" s="111"/>
      <c r="S11" s="111"/>
      <c r="T11" s="111"/>
      <c r="U11" s="111"/>
      <c r="V11" s="111"/>
      <c r="W11" s="111"/>
      <c r="X11" s="111"/>
    </row>
    <row r="12" spans="1:24" ht="15.75" customHeight="1" x14ac:dyDescent="0.35">
      <c r="A12" s="30"/>
      <c r="B12" s="30"/>
      <c r="C12" s="30"/>
      <c r="D12" s="31"/>
      <c r="E12" s="31"/>
      <c r="F12" s="30"/>
      <c r="K12" s="111"/>
      <c r="L12" s="111"/>
      <c r="M12" s="111"/>
      <c r="N12" s="111"/>
      <c r="O12" s="111"/>
      <c r="P12" s="111"/>
      <c r="Q12" s="111"/>
      <c r="R12" s="111"/>
      <c r="S12" s="111"/>
      <c r="T12" s="111"/>
      <c r="U12" s="111"/>
      <c r="V12" s="111"/>
      <c r="W12" s="111"/>
      <c r="X12" s="111"/>
    </row>
    <row r="13" spans="1:24" ht="15.75" customHeight="1" x14ac:dyDescent="0.35">
      <c r="A13" s="105" t="s">
        <v>8</v>
      </c>
      <c r="B13" s="105"/>
      <c r="C13" s="105"/>
      <c r="D13" s="105"/>
      <c r="E13" s="31"/>
      <c r="F13" s="30"/>
      <c r="K13" s="63"/>
      <c r="L13" s="63"/>
      <c r="M13" s="63"/>
      <c r="N13" s="63"/>
      <c r="O13" s="63"/>
      <c r="P13" s="63"/>
      <c r="Q13" s="63"/>
      <c r="R13" s="63"/>
      <c r="S13" s="63"/>
      <c r="T13" s="63"/>
      <c r="U13" s="63"/>
      <c r="V13" s="63"/>
      <c r="W13" s="63"/>
      <c r="X13" s="63"/>
    </row>
    <row r="14" spans="1:24" ht="25" x14ac:dyDescent="0.35">
      <c r="A14" s="87" t="s">
        <v>2</v>
      </c>
      <c r="B14" s="87" t="s">
        <v>9</v>
      </c>
      <c r="C14" s="87" t="s">
        <v>10</v>
      </c>
      <c r="D14" s="87" t="s">
        <v>11</v>
      </c>
      <c r="E14" s="87" t="s">
        <v>12</v>
      </c>
      <c r="F14" s="87" t="s">
        <v>13</v>
      </c>
      <c r="G14" s="5"/>
      <c r="J14" s="1"/>
      <c r="K14" s="63"/>
      <c r="L14" s="63" t="s">
        <v>2</v>
      </c>
      <c r="M14" s="63" t="s">
        <v>92</v>
      </c>
      <c r="N14" s="63" t="s">
        <v>111</v>
      </c>
      <c r="O14" s="63" t="s">
        <v>54</v>
      </c>
      <c r="P14" s="63"/>
      <c r="Q14" s="63"/>
      <c r="R14" s="63"/>
      <c r="S14" s="63"/>
      <c r="T14" s="63"/>
      <c r="U14" s="63"/>
      <c r="V14" s="63"/>
      <c r="W14" s="63"/>
      <c r="X14" s="63"/>
    </row>
    <row r="15" spans="1:24" x14ac:dyDescent="0.35">
      <c r="A15" s="35" t="s">
        <v>14</v>
      </c>
      <c r="B15" s="33">
        <v>372371.40000000014</v>
      </c>
      <c r="C15" s="33">
        <v>98145318.153320223</v>
      </c>
      <c r="D15" s="42">
        <v>263.56835716523932</v>
      </c>
      <c r="E15" s="40">
        <v>2583704203.04</v>
      </c>
      <c r="F15" s="33">
        <v>6938.5140830901591</v>
      </c>
      <c r="J15" s="4"/>
      <c r="K15" s="63"/>
      <c r="L15" s="47" t="s">
        <v>15</v>
      </c>
      <c r="M15" s="64">
        <f>+B7</f>
        <v>868873.84</v>
      </c>
      <c r="N15" s="64">
        <f>+C7</f>
        <v>1025706.6199999999</v>
      </c>
      <c r="O15" s="65">
        <f>D7</f>
        <v>156832.77999999991</v>
      </c>
      <c r="P15" s="63"/>
      <c r="Q15" s="63"/>
      <c r="R15" s="63"/>
      <c r="S15" s="63"/>
      <c r="T15" s="63"/>
      <c r="U15" s="63"/>
      <c r="V15" s="63"/>
      <c r="W15" s="63"/>
      <c r="X15" s="63"/>
    </row>
    <row r="16" spans="1:24" x14ac:dyDescent="0.35">
      <c r="A16" s="35" t="s">
        <v>56</v>
      </c>
      <c r="B16" s="33">
        <v>1025706.6199999999</v>
      </c>
      <c r="C16" s="33">
        <v>377773362.0893299</v>
      </c>
      <c r="D16" s="42">
        <v>368.30547324470808</v>
      </c>
      <c r="E16" s="34">
        <v>9927287964.3898468</v>
      </c>
      <c r="F16" s="33">
        <v>9678.4867824971698</v>
      </c>
      <c r="G16" s="29"/>
      <c r="J16" s="4"/>
      <c r="K16" s="63"/>
      <c r="L16" s="47" t="s">
        <v>16</v>
      </c>
      <c r="M16" s="64">
        <f>+B8</f>
        <v>193370.68</v>
      </c>
      <c r="N16" s="64">
        <f>+C8</f>
        <v>450801.71999999991</v>
      </c>
      <c r="O16" s="65">
        <f>D8</f>
        <v>257431.03999999992</v>
      </c>
      <c r="P16" s="63"/>
      <c r="Q16" s="63"/>
      <c r="R16" s="63"/>
      <c r="S16" s="63"/>
      <c r="T16" s="63"/>
      <c r="U16" s="63"/>
      <c r="V16" s="63"/>
      <c r="W16" s="63"/>
      <c r="X16" s="63"/>
    </row>
    <row r="17" spans="1:24" ht="15.75" customHeight="1" x14ac:dyDescent="0.35">
      <c r="A17" s="43" t="s">
        <v>16</v>
      </c>
      <c r="B17" s="44">
        <v>450801.71999999991</v>
      </c>
      <c r="C17" s="44">
        <v>167316136.10465595</v>
      </c>
      <c r="D17" s="45">
        <v>371.15239068887308</v>
      </c>
      <c r="E17" s="46">
        <v>4401544280.5114603</v>
      </c>
      <c r="F17" s="44">
        <v>9763.8143006895825</v>
      </c>
      <c r="G17" s="29"/>
      <c r="J17" s="104"/>
      <c r="K17" s="47"/>
      <c r="L17" s="47"/>
      <c r="M17" s="47"/>
      <c r="N17" s="47"/>
      <c r="O17" s="47"/>
      <c r="P17" s="47"/>
      <c r="Q17" s="47"/>
      <c r="R17" s="47"/>
      <c r="S17" s="47"/>
      <c r="T17" s="47"/>
      <c r="U17" s="47"/>
      <c r="V17" s="47"/>
      <c r="W17" s="47"/>
      <c r="X17" s="47"/>
    </row>
    <row r="18" spans="1:24" ht="15" customHeight="1" x14ac:dyDescent="0.35">
      <c r="C18" s="29"/>
      <c r="E18" s="6"/>
      <c r="J18" s="104"/>
      <c r="K18" s="47"/>
      <c r="L18" s="47"/>
      <c r="M18" s="47"/>
      <c r="N18" s="47"/>
      <c r="O18" s="47"/>
      <c r="P18" s="47"/>
      <c r="Q18" s="47"/>
      <c r="R18" s="47"/>
      <c r="S18" s="47"/>
      <c r="T18" s="47"/>
      <c r="U18" s="47"/>
      <c r="V18" s="47"/>
      <c r="W18" s="47"/>
      <c r="X18" s="47"/>
    </row>
    <row r="19" spans="1:24" x14ac:dyDescent="0.35">
      <c r="D19" s="39"/>
      <c r="E19" s="38"/>
      <c r="K19" s="47"/>
      <c r="L19" s="47"/>
      <c r="M19" s="47"/>
      <c r="N19" s="47"/>
      <c r="O19" s="47"/>
      <c r="P19" s="47"/>
      <c r="Q19" s="47"/>
      <c r="R19" s="47"/>
      <c r="S19" s="47"/>
      <c r="T19" s="47"/>
      <c r="U19" s="47"/>
      <c r="V19" s="47"/>
      <c r="W19" s="47"/>
      <c r="X19" s="47"/>
    </row>
    <row r="20" spans="1:24" x14ac:dyDescent="0.35">
      <c r="B20" s="4"/>
      <c r="D20" s="38"/>
      <c r="E20" s="38"/>
      <c r="K20" s="47"/>
      <c r="L20" s="47"/>
      <c r="M20" s="47"/>
      <c r="N20" s="47"/>
      <c r="O20" s="47"/>
      <c r="P20" s="47"/>
      <c r="Q20" s="47"/>
      <c r="R20" s="47"/>
      <c r="S20" s="47"/>
      <c r="T20" s="47"/>
      <c r="U20" s="47"/>
      <c r="V20" s="47"/>
      <c r="W20" s="47"/>
      <c r="X20" s="47"/>
    </row>
    <row r="21" spans="1:24" x14ac:dyDescent="0.35">
      <c r="C21" s="4"/>
      <c r="K21" s="62"/>
      <c r="L21" s="62"/>
      <c r="M21" s="62"/>
      <c r="N21" s="62"/>
      <c r="O21" s="62"/>
      <c r="P21" s="62"/>
      <c r="Q21" s="62"/>
      <c r="R21" s="62"/>
      <c r="S21" s="62"/>
      <c r="T21" s="62"/>
      <c r="U21" s="62"/>
      <c r="V21" s="62"/>
      <c r="W21" s="62"/>
      <c r="X21" s="62"/>
    </row>
    <row r="22" spans="1:24" x14ac:dyDescent="0.35">
      <c r="K22" s="62"/>
      <c r="L22" s="62"/>
      <c r="M22" s="62"/>
      <c r="N22" s="62"/>
      <c r="O22" s="62"/>
      <c r="P22" s="62"/>
      <c r="Q22" s="62"/>
      <c r="R22" s="62"/>
      <c r="S22" s="62"/>
      <c r="T22" s="62"/>
      <c r="U22" s="62"/>
      <c r="V22" s="62"/>
      <c r="W22" s="62"/>
      <c r="X22" s="62"/>
    </row>
    <row r="23" spans="1:24" x14ac:dyDescent="0.35">
      <c r="K23" s="62"/>
      <c r="L23" s="62"/>
      <c r="M23" s="62"/>
      <c r="N23" s="62"/>
      <c r="O23" s="62"/>
      <c r="P23" s="62"/>
      <c r="Q23" s="62"/>
      <c r="R23" s="62"/>
      <c r="S23" s="62"/>
      <c r="T23" s="62"/>
      <c r="U23" s="62"/>
      <c r="V23" s="62"/>
      <c r="W23" s="62"/>
      <c r="X23" s="62"/>
    </row>
    <row r="24" spans="1:24" x14ac:dyDescent="0.35">
      <c r="K24" s="62"/>
      <c r="L24" s="62"/>
      <c r="M24" s="62"/>
      <c r="N24" s="62"/>
      <c r="O24" s="62"/>
      <c r="P24" s="62"/>
      <c r="Q24" s="62"/>
      <c r="R24" s="62"/>
      <c r="S24" s="62"/>
      <c r="T24" s="62"/>
      <c r="U24" s="62"/>
      <c r="V24" s="62"/>
      <c r="W24" s="62"/>
      <c r="X24" s="62"/>
    </row>
    <row r="25" spans="1:24" x14ac:dyDescent="0.35">
      <c r="K25" s="62"/>
      <c r="L25" s="62"/>
      <c r="M25" s="62"/>
      <c r="N25" s="62"/>
      <c r="O25" s="62"/>
      <c r="P25" s="62"/>
      <c r="Q25" s="62"/>
      <c r="R25" s="62"/>
      <c r="S25" s="62"/>
      <c r="T25" s="62"/>
      <c r="U25" s="62"/>
      <c r="V25" s="62"/>
      <c r="W25" s="62"/>
      <c r="X25" s="62"/>
    </row>
    <row r="26" spans="1:24" x14ac:dyDescent="0.35">
      <c r="K26" s="62"/>
      <c r="L26" s="62"/>
      <c r="M26" s="62"/>
      <c r="N26" s="62"/>
      <c r="O26" s="62"/>
      <c r="P26" s="62"/>
      <c r="Q26" s="62"/>
      <c r="R26" s="62"/>
      <c r="S26" s="62"/>
      <c r="T26" s="62"/>
      <c r="U26" s="62"/>
      <c r="V26" s="62"/>
      <c r="W26" s="62"/>
      <c r="X26" s="62"/>
    </row>
  </sheetData>
  <mergeCells count="7">
    <mergeCell ref="J17:J18"/>
    <mergeCell ref="A13:D13"/>
    <mergeCell ref="K1:Q1"/>
    <mergeCell ref="A4:A5"/>
    <mergeCell ref="D4:D5"/>
    <mergeCell ref="E4:E5"/>
    <mergeCell ref="K7:X12"/>
  </mergeCells>
  <pageMargins left="0.7" right="0.7" top="0.75" bottom="0.75" header="0.3" footer="0.3"/>
  <pageSetup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5"/>
  <sheetViews>
    <sheetView workbookViewId="0">
      <selection sqref="A1:J1"/>
    </sheetView>
  </sheetViews>
  <sheetFormatPr baseColWidth="10" defaultRowHeight="14.5" x14ac:dyDescent="0.35"/>
  <cols>
    <col min="1" max="1" width="15.1796875" style="1" customWidth="1"/>
    <col min="2" max="2" width="13.54296875" style="1" bestFit="1" customWidth="1"/>
    <col min="3" max="3" width="17.7265625" style="1" bestFit="1" customWidth="1"/>
    <col min="4" max="4" width="7.81640625" style="1" bestFit="1" customWidth="1"/>
    <col min="5" max="5" width="13.81640625" style="1" bestFit="1" customWidth="1"/>
    <col min="6" max="6" width="17.7265625" style="1" bestFit="1" customWidth="1"/>
    <col min="7" max="7" width="8" style="1" customWidth="1"/>
    <col min="8" max="8" width="13.453125" style="1" bestFit="1" customWidth="1"/>
    <col min="9" max="9" width="15.81640625" style="1" bestFit="1" customWidth="1"/>
    <col min="10" max="10" width="7.26953125" style="1" bestFit="1" customWidth="1"/>
  </cols>
  <sheetData>
    <row r="1" spans="1:10" ht="18.5" x14ac:dyDescent="0.35">
      <c r="A1" s="112" t="s">
        <v>17</v>
      </c>
      <c r="B1" s="112"/>
      <c r="C1" s="112"/>
      <c r="D1" s="112"/>
      <c r="E1" s="112"/>
      <c r="F1" s="112"/>
      <c r="G1" s="112"/>
      <c r="H1" s="112"/>
      <c r="I1" s="112"/>
      <c r="J1" s="112"/>
    </row>
    <row r="2" spans="1:10" x14ac:dyDescent="0.35">
      <c r="A2" s="78" t="s">
        <v>7</v>
      </c>
      <c r="B2" s="113" t="s">
        <v>93</v>
      </c>
      <c r="C2" s="113"/>
      <c r="D2" s="113"/>
      <c r="E2" s="113" t="s">
        <v>120</v>
      </c>
      <c r="F2" s="113"/>
      <c r="G2" s="113"/>
      <c r="H2" s="114" t="s">
        <v>18</v>
      </c>
      <c r="I2" s="115"/>
      <c r="J2" s="116"/>
    </row>
    <row r="3" spans="1:10" ht="34.5" x14ac:dyDescent="0.35">
      <c r="A3" s="75" t="s">
        <v>24</v>
      </c>
      <c r="B3" s="76" t="s">
        <v>19</v>
      </c>
      <c r="C3" s="77" t="s">
        <v>20</v>
      </c>
      <c r="D3" s="77" t="s">
        <v>21</v>
      </c>
      <c r="E3" s="76" t="s">
        <v>19</v>
      </c>
      <c r="F3" s="77" t="s">
        <v>20</v>
      </c>
      <c r="G3" s="77" t="s">
        <v>21</v>
      </c>
      <c r="H3" s="77" t="s">
        <v>19</v>
      </c>
      <c r="I3" s="77" t="s">
        <v>20</v>
      </c>
      <c r="J3" s="77" t="s">
        <v>22</v>
      </c>
    </row>
    <row r="4" spans="1:10" x14ac:dyDescent="0.35">
      <c r="A4" s="48" t="s">
        <v>129</v>
      </c>
      <c r="B4" s="51">
        <v>22580.239999999998</v>
      </c>
      <c r="C4" s="51">
        <v>4808967.1105000004</v>
      </c>
      <c r="D4" s="49">
        <v>212.97236479771698</v>
      </c>
      <c r="E4" s="51">
        <v>39067.699999999997</v>
      </c>
      <c r="F4" s="70">
        <v>13874888.8106</v>
      </c>
      <c r="G4" s="49">
        <v>355.14987599986694</v>
      </c>
      <c r="H4" s="50">
        <v>16487.46</v>
      </c>
      <c r="I4" s="52">
        <v>9065921.7000999991</v>
      </c>
      <c r="J4" s="90">
        <v>0.73017204422982218</v>
      </c>
    </row>
    <row r="5" spans="1:10" x14ac:dyDescent="0.35">
      <c r="A5" s="48" t="s">
        <v>139</v>
      </c>
      <c r="B5" s="51">
        <v>37542.479999999996</v>
      </c>
      <c r="C5" s="51">
        <v>7442328.4560000002</v>
      </c>
      <c r="D5" s="49">
        <v>198.23752868750282</v>
      </c>
      <c r="E5" s="51">
        <v>78552.639999999999</v>
      </c>
      <c r="F5" s="70">
        <v>27896738.420855999</v>
      </c>
      <c r="G5" s="103">
        <v>355.13432038510734</v>
      </c>
      <c r="H5" s="50">
        <v>41010.160000000003</v>
      </c>
      <c r="I5" s="52">
        <v>20454409.964855999</v>
      </c>
      <c r="J5" s="90">
        <v>1.0923668335176582</v>
      </c>
    </row>
    <row r="6" spans="1:10" x14ac:dyDescent="0.35">
      <c r="A6" s="48" t="s">
        <v>133</v>
      </c>
      <c r="B6" s="51">
        <v>112511.45999999998</v>
      </c>
      <c r="C6" s="51">
        <v>30925850.978249997</v>
      </c>
      <c r="D6" s="49">
        <v>274.86845320690003</v>
      </c>
      <c r="E6" s="51">
        <v>333181.38</v>
      </c>
      <c r="F6" s="70">
        <v>125544508.87</v>
      </c>
      <c r="G6" s="103">
        <v>376.80529707272359</v>
      </c>
      <c r="H6" s="50">
        <v>220669.92000000004</v>
      </c>
      <c r="I6" s="52">
        <v>94618657.891750008</v>
      </c>
      <c r="J6" s="90">
        <v>1.9613106078260836</v>
      </c>
    </row>
    <row r="7" spans="1:10" x14ac:dyDescent="0.35">
      <c r="A7" s="48" t="s">
        <v>81</v>
      </c>
      <c r="B7" s="51">
        <v>477448.61999999988</v>
      </c>
      <c r="C7" s="51">
        <v>148764281.42905003</v>
      </c>
      <c r="D7" s="49">
        <v>311.58176020919291</v>
      </c>
      <c r="E7" s="51"/>
      <c r="F7" s="70"/>
      <c r="G7" s="95" t="e">
        <v>#DIV/0!</v>
      </c>
      <c r="H7" s="96"/>
      <c r="I7" s="97"/>
      <c r="J7" s="98">
        <v>0</v>
      </c>
    </row>
    <row r="8" spans="1:10" x14ac:dyDescent="0.35">
      <c r="A8" s="48" t="s">
        <v>83</v>
      </c>
      <c r="B8" s="51">
        <v>790596.77999999991</v>
      </c>
      <c r="C8" s="51">
        <v>271547337.20474398</v>
      </c>
      <c r="D8" s="49">
        <v>343.47134224951435</v>
      </c>
      <c r="E8" s="51"/>
      <c r="F8" s="70"/>
      <c r="G8" s="95" t="e">
        <v>#DIV/0!</v>
      </c>
      <c r="H8" s="96"/>
      <c r="I8" s="97"/>
      <c r="J8" s="98">
        <v>0</v>
      </c>
    </row>
    <row r="9" spans="1:10" x14ac:dyDescent="0.35">
      <c r="A9" s="48" t="s">
        <v>84</v>
      </c>
      <c r="B9" s="51">
        <v>1059744.4199999995</v>
      </c>
      <c r="C9" s="51">
        <v>386487203.63010001</v>
      </c>
      <c r="D9" s="49">
        <v>364.69850308822595</v>
      </c>
      <c r="E9" s="51"/>
      <c r="F9" s="70"/>
      <c r="G9" s="95" t="e">
        <v>#DIV/0!</v>
      </c>
      <c r="H9" s="96"/>
      <c r="I9" s="97"/>
      <c r="J9" s="98">
        <v>0</v>
      </c>
    </row>
    <row r="10" spans="1:10" x14ac:dyDescent="0.35">
      <c r="A10" s="48" t="s">
        <v>86</v>
      </c>
      <c r="B10" s="51">
        <v>719682.38</v>
      </c>
      <c r="C10" s="51">
        <v>270698674.64590204</v>
      </c>
      <c r="D10" s="49">
        <v>376.13630980642051</v>
      </c>
      <c r="E10" s="51"/>
      <c r="F10" s="70"/>
      <c r="G10" s="95" t="e">
        <v>#DIV/0!</v>
      </c>
      <c r="H10" s="96"/>
      <c r="I10" s="97"/>
      <c r="J10" s="98">
        <v>0</v>
      </c>
    </row>
    <row r="11" spans="1:10" x14ac:dyDescent="0.35">
      <c r="A11" s="48" t="s">
        <v>88</v>
      </c>
      <c r="B11" s="51">
        <v>993955.9</v>
      </c>
      <c r="C11" s="51">
        <v>368883908.52725595</v>
      </c>
      <c r="D11" s="49">
        <v>371.12703745433367</v>
      </c>
      <c r="E11" s="51"/>
      <c r="F11" s="70"/>
      <c r="G11" s="95" t="e">
        <v>#DIV/0!</v>
      </c>
      <c r="H11" s="96"/>
      <c r="I11" s="97"/>
      <c r="J11" s="98">
        <v>0</v>
      </c>
    </row>
    <row r="12" spans="1:10" x14ac:dyDescent="0.35">
      <c r="A12" s="48" t="s">
        <v>89</v>
      </c>
      <c r="B12" s="51">
        <v>835895.82000000007</v>
      </c>
      <c r="C12" s="51">
        <v>305608467.41456598</v>
      </c>
      <c r="D12" s="49">
        <v>365.60592851698425</v>
      </c>
      <c r="E12" s="51"/>
      <c r="F12" s="70"/>
      <c r="G12" s="95" t="e">
        <v>#DIV/0!</v>
      </c>
      <c r="H12" s="96"/>
      <c r="I12" s="97"/>
      <c r="J12" s="98">
        <v>0</v>
      </c>
    </row>
    <row r="13" spans="1:10" x14ac:dyDescent="0.35">
      <c r="A13" s="48" t="s">
        <v>90</v>
      </c>
      <c r="B13" s="51">
        <v>598328.07999999996</v>
      </c>
      <c r="C13" s="51">
        <v>207482055.78758001</v>
      </c>
      <c r="D13" s="49">
        <v>346.76971167320113</v>
      </c>
      <c r="E13" s="51"/>
      <c r="F13" s="70"/>
      <c r="G13" s="95" t="e">
        <v>#DIV/0!</v>
      </c>
      <c r="H13" s="96"/>
      <c r="I13" s="97"/>
      <c r="J13" s="98">
        <v>0</v>
      </c>
    </row>
    <row r="14" spans="1:10" x14ac:dyDescent="0.35">
      <c r="A14" s="48" t="s">
        <v>91</v>
      </c>
      <c r="B14" s="51">
        <v>250780.62</v>
      </c>
      <c r="C14" s="51">
        <v>79115994.460960001</v>
      </c>
      <c r="D14" s="49">
        <v>315.47890128415827</v>
      </c>
      <c r="E14" s="51"/>
      <c r="F14" s="70"/>
      <c r="G14" s="95" t="e">
        <v>#DIV/0!</v>
      </c>
      <c r="H14" s="96"/>
      <c r="I14" s="97"/>
      <c r="J14" s="98">
        <v>0</v>
      </c>
    </row>
    <row r="15" spans="1:10" ht="15" thickBot="1" x14ac:dyDescent="0.4">
      <c r="A15" s="48" t="s">
        <v>94</v>
      </c>
      <c r="B15" s="51">
        <v>218246.33000000005</v>
      </c>
      <c r="C15" s="51">
        <v>66257690.603170007</v>
      </c>
      <c r="D15" s="49">
        <v>303.59131630378386</v>
      </c>
      <c r="E15" s="51"/>
      <c r="F15" s="70"/>
      <c r="G15" s="95" t="e">
        <v>#DIV/0!</v>
      </c>
      <c r="H15" s="96"/>
      <c r="I15" s="97"/>
      <c r="J15" s="98">
        <v>0</v>
      </c>
    </row>
    <row r="16" spans="1:10" ht="15" thickBot="1" x14ac:dyDescent="0.4">
      <c r="A16" s="79" t="s">
        <v>50</v>
      </c>
      <c r="B16" s="80">
        <v>6117313.1299999999</v>
      </c>
      <c r="C16" s="80">
        <v>2148022760.2480779</v>
      </c>
      <c r="D16" s="81">
        <v>351.13827175429844</v>
      </c>
      <c r="E16" s="80">
        <v>450801.72</v>
      </c>
      <c r="F16" s="80">
        <v>167316136.10145599</v>
      </c>
      <c r="G16" s="81">
        <v>371.1523906817747</v>
      </c>
      <c r="H16" s="82"/>
      <c r="I16" s="83"/>
      <c r="J16" s="84"/>
    </row>
    <row r="17" spans="1:10" x14ac:dyDescent="0.35">
      <c r="A17" s="53" t="s">
        <v>134</v>
      </c>
      <c r="B17" s="54"/>
      <c r="C17" s="55"/>
      <c r="D17" s="56"/>
      <c r="E17" s="57"/>
      <c r="F17" s="58"/>
      <c r="G17" s="59"/>
      <c r="H17" s="60"/>
      <c r="I17" s="54"/>
      <c r="J17" s="61"/>
    </row>
    <row r="18" spans="1:10" x14ac:dyDescent="0.35">
      <c r="A18" s="7"/>
      <c r="B18" s="8"/>
      <c r="C18" s="9"/>
      <c r="D18" s="10"/>
      <c r="E18" s="11"/>
      <c r="F18" s="12"/>
      <c r="G18" s="13"/>
      <c r="H18" s="14"/>
      <c r="I18" s="8"/>
      <c r="J18" s="15"/>
    </row>
    <row r="20" spans="1:10" x14ac:dyDescent="0.35">
      <c r="E20" s="16"/>
      <c r="F20" s="16"/>
    </row>
    <row r="21" spans="1:10" x14ac:dyDescent="0.35">
      <c r="E21" s="17"/>
      <c r="F21" s="18"/>
    </row>
    <row r="25" spans="1:10" x14ac:dyDescent="0.35">
      <c r="E25" s="19"/>
    </row>
  </sheetData>
  <mergeCells count="4">
    <mergeCell ref="A1:J1"/>
    <mergeCell ref="B2:D2"/>
    <mergeCell ref="E2:G2"/>
    <mergeCell ref="H2:J2"/>
  </mergeCells>
  <pageMargins left="0.7" right="0.7" top="0.75" bottom="0.75" header="0.3" footer="0.3"/>
  <pageSetup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54"/>
  <sheetViews>
    <sheetView zoomScale="85" zoomScaleNormal="85" workbookViewId="0">
      <pane ySplit="2" topLeftCell="A3" activePane="bottomLeft" state="frozen"/>
      <selection activeCell="D75" sqref="D75"/>
      <selection pane="bottomLeft" activeCell="A2" sqref="A2"/>
    </sheetView>
  </sheetViews>
  <sheetFormatPr baseColWidth="10" defaultRowHeight="14.5" x14ac:dyDescent="0.35"/>
  <cols>
    <col min="1" max="1" width="3.7265625" bestFit="1" customWidth="1"/>
    <col min="2" max="2" width="56.26953125" bestFit="1" customWidth="1"/>
    <col min="3" max="3" width="13.1796875" bestFit="1" customWidth="1"/>
    <col min="4" max="6" width="14.7265625" bestFit="1" customWidth="1"/>
    <col min="7" max="7" width="15" bestFit="1" customWidth="1"/>
  </cols>
  <sheetData>
    <row r="1" spans="1:7" ht="18.5" x14ac:dyDescent="0.35">
      <c r="B1" s="117" t="s">
        <v>25</v>
      </c>
      <c r="C1" s="117"/>
      <c r="D1" s="117"/>
      <c r="E1" s="117"/>
      <c r="F1" s="117"/>
      <c r="G1" s="117"/>
    </row>
    <row r="2" spans="1:7" ht="30.75" customHeight="1" x14ac:dyDescent="0.35">
      <c r="A2" s="71" t="s">
        <v>57</v>
      </c>
      <c r="B2" s="71" t="s">
        <v>26</v>
      </c>
      <c r="C2" s="72" t="s">
        <v>27</v>
      </c>
      <c r="D2" s="71" t="s">
        <v>28</v>
      </c>
      <c r="E2" s="71" t="s">
        <v>29</v>
      </c>
      <c r="F2" s="73" t="s">
        <v>55</v>
      </c>
      <c r="G2" s="72" t="s">
        <v>30</v>
      </c>
    </row>
    <row r="3" spans="1:7" x14ac:dyDescent="0.35">
      <c r="A3" s="1">
        <v>1</v>
      </c>
      <c r="B3" s="1" t="s">
        <v>60</v>
      </c>
      <c r="C3" s="4">
        <v>56150</v>
      </c>
      <c r="D3" s="4">
        <v>73834</v>
      </c>
      <c r="E3" s="4">
        <v>129984</v>
      </c>
      <c r="F3" s="4">
        <v>215003.6</v>
      </c>
      <c r="G3" s="4">
        <v>110116.5</v>
      </c>
    </row>
    <row r="4" spans="1:7" x14ac:dyDescent="0.35">
      <c r="A4" s="1">
        <v>2</v>
      </c>
      <c r="B4" s="1" t="s">
        <v>34</v>
      </c>
      <c r="C4" s="4">
        <v>4759.13</v>
      </c>
      <c r="D4" s="4">
        <v>68396.570000000007</v>
      </c>
      <c r="E4" s="4">
        <v>73155.700000000012</v>
      </c>
      <c r="F4" s="4">
        <v>132481.96000000002</v>
      </c>
      <c r="G4" s="4">
        <v>61554.950000000004</v>
      </c>
    </row>
    <row r="5" spans="1:7" x14ac:dyDescent="0.35">
      <c r="A5" s="1">
        <v>3</v>
      </c>
      <c r="B5" s="1" t="s">
        <v>31</v>
      </c>
      <c r="C5" s="4">
        <v>2923.14</v>
      </c>
      <c r="D5" s="4">
        <v>47000</v>
      </c>
      <c r="E5" s="4">
        <v>49923.14</v>
      </c>
      <c r="F5" s="4">
        <v>183781.99000000002</v>
      </c>
      <c r="G5" s="4">
        <v>49510.05</v>
      </c>
    </row>
    <row r="6" spans="1:7" x14ac:dyDescent="0.35">
      <c r="A6" s="1">
        <v>4</v>
      </c>
      <c r="B6" s="1" t="s">
        <v>66</v>
      </c>
      <c r="C6" s="4">
        <v>9073.5300000000007</v>
      </c>
      <c r="D6" s="4">
        <v>32821.78</v>
      </c>
      <c r="E6" s="4">
        <v>41895.31</v>
      </c>
      <c r="F6" s="4">
        <v>57914.44</v>
      </c>
      <c r="G6" s="4">
        <v>41895.11</v>
      </c>
    </row>
    <row r="7" spans="1:7" x14ac:dyDescent="0.35">
      <c r="A7" s="1">
        <v>5</v>
      </c>
      <c r="B7" s="62" t="s">
        <v>61</v>
      </c>
      <c r="C7" s="4">
        <v>13080.85</v>
      </c>
      <c r="D7" s="4">
        <v>28539.68</v>
      </c>
      <c r="E7" s="4">
        <v>41620.53</v>
      </c>
      <c r="F7" s="4">
        <v>134857.5</v>
      </c>
      <c r="G7" s="4">
        <v>38770.499999999985</v>
      </c>
    </row>
    <row r="8" spans="1:7" x14ac:dyDescent="0.35">
      <c r="A8" s="1">
        <v>6</v>
      </c>
      <c r="B8" s="1" t="s">
        <v>69</v>
      </c>
      <c r="C8" s="4">
        <v>11949.11</v>
      </c>
      <c r="D8" s="4">
        <v>16232</v>
      </c>
      <c r="E8" s="4">
        <v>28181.11</v>
      </c>
      <c r="F8" s="4">
        <v>67200.460000000006</v>
      </c>
      <c r="G8" s="4">
        <v>25157.879999999997</v>
      </c>
    </row>
    <row r="9" spans="1:7" x14ac:dyDescent="0.35">
      <c r="A9" s="1">
        <v>7</v>
      </c>
      <c r="B9" s="1" t="s">
        <v>37</v>
      </c>
      <c r="C9" s="4">
        <v>10927.11</v>
      </c>
      <c r="D9" s="4">
        <v>30000</v>
      </c>
      <c r="E9" s="4">
        <v>40927.11</v>
      </c>
      <c r="F9" s="4">
        <v>30630.540000000008</v>
      </c>
      <c r="G9" s="4">
        <v>24151.810000000005</v>
      </c>
    </row>
    <row r="10" spans="1:7" x14ac:dyDescent="0.35">
      <c r="A10" s="1">
        <v>8</v>
      </c>
      <c r="B10" s="1" t="s">
        <v>40</v>
      </c>
      <c r="C10" s="4">
        <v>5804.07</v>
      </c>
      <c r="D10" s="4">
        <v>5979.48</v>
      </c>
      <c r="E10" s="4">
        <v>11783.55</v>
      </c>
      <c r="F10" s="4">
        <v>14348.070000000002</v>
      </c>
      <c r="G10" s="4">
        <v>14348.070000000002</v>
      </c>
    </row>
    <row r="11" spans="1:7" x14ac:dyDescent="0.35">
      <c r="A11" s="1">
        <v>9</v>
      </c>
      <c r="B11" s="1" t="s">
        <v>62</v>
      </c>
      <c r="C11" s="4">
        <v>779.15</v>
      </c>
      <c r="D11" s="4">
        <v>17000</v>
      </c>
      <c r="E11" s="4">
        <v>17779.150000000001</v>
      </c>
      <c r="F11" s="4">
        <v>18607.07</v>
      </c>
      <c r="G11" s="4">
        <v>14069.57</v>
      </c>
    </row>
    <row r="12" spans="1:7" x14ac:dyDescent="0.35">
      <c r="A12" s="1">
        <v>10</v>
      </c>
      <c r="B12" s="1" t="s">
        <v>39</v>
      </c>
      <c r="C12" s="4">
        <v>22348.07</v>
      </c>
      <c r="D12" s="4">
        <v>0</v>
      </c>
      <c r="E12" s="4">
        <v>22348.07</v>
      </c>
      <c r="F12" s="4">
        <v>11040.65</v>
      </c>
      <c r="G12" s="4">
        <v>9792.4199999999983</v>
      </c>
    </row>
    <row r="13" spans="1:7" x14ac:dyDescent="0.35">
      <c r="A13" s="1">
        <v>11</v>
      </c>
      <c r="B13" s="1" t="s">
        <v>80</v>
      </c>
      <c r="C13" s="4">
        <v>2199.0100000000002</v>
      </c>
      <c r="D13" s="4">
        <v>7167</v>
      </c>
      <c r="E13" s="4">
        <v>9366.01</v>
      </c>
      <c r="F13" s="4">
        <v>15873</v>
      </c>
      <c r="G13" s="4">
        <v>9366</v>
      </c>
    </row>
    <row r="14" spans="1:7" x14ac:dyDescent="0.35">
      <c r="A14" s="1">
        <v>12</v>
      </c>
      <c r="B14" s="20" t="s">
        <v>122</v>
      </c>
      <c r="C14" s="4">
        <v>0</v>
      </c>
      <c r="D14" s="4">
        <v>7395</v>
      </c>
      <c r="E14" s="4">
        <v>7395</v>
      </c>
      <c r="F14" s="4">
        <v>16375.5</v>
      </c>
      <c r="G14" s="4">
        <v>7395</v>
      </c>
    </row>
    <row r="15" spans="1:7" x14ac:dyDescent="0.35">
      <c r="A15" s="1">
        <v>13</v>
      </c>
      <c r="B15" s="62" t="s">
        <v>36</v>
      </c>
      <c r="C15" s="4">
        <v>859.71</v>
      </c>
      <c r="D15" s="4">
        <v>4860</v>
      </c>
      <c r="E15" s="4">
        <v>5719.71</v>
      </c>
      <c r="F15" s="4">
        <v>8632.5</v>
      </c>
      <c r="G15" s="4">
        <v>5700</v>
      </c>
    </row>
    <row r="16" spans="1:7" x14ac:dyDescent="0.35">
      <c r="A16" s="1">
        <v>14</v>
      </c>
      <c r="B16" s="1" t="s">
        <v>123</v>
      </c>
      <c r="C16" s="4">
        <v>0</v>
      </c>
      <c r="D16" s="4">
        <v>5234.2699999999995</v>
      </c>
      <c r="E16" s="4">
        <v>5234.2699999999995</v>
      </c>
      <c r="F16" s="4">
        <v>5234.2700000000004</v>
      </c>
      <c r="G16" s="4">
        <v>5234.2599999999993</v>
      </c>
    </row>
    <row r="17" spans="1:7" x14ac:dyDescent="0.35">
      <c r="A17" s="1">
        <v>15</v>
      </c>
      <c r="B17" s="1" t="s">
        <v>59</v>
      </c>
      <c r="C17" s="4">
        <v>4233.92</v>
      </c>
      <c r="D17" s="4">
        <v>1282.08</v>
      </c>
      <c r="E17" s="4">
        <v>5516</v>
      </c>
      <c r="F17" s="4">
        <v>5227.08</v>
      </c>
      <c r="G17" s="4">
        <v>5227.08</v>
      </c>
    </row>
    <row r="18" spans="1:7" x14ac:dyDescent="0.35">
      <c r="A18" s="1">
        <v>16</v>
      </c>
      <c r="B18" s="1" t="s">
        <v>48</v>
      </c>
      <c r="C18" s="4">
        <v>227.52</v>
      </c>
      <c r="D18" s="4">
        <v>4732.5</v>
      </c>
      <c r="E18" s="4">
        <v>4960.0200000000004</v>
      </c>
      <c r="F18" s="4">
        <v>11835</v>
      </c>
      <c r="G18" s="4">
        <v>4732.5</v>
      </c>
    </row>
    <row r="19" spans="1:7" x14ac:dyDescent="0.35">
      <c r="A19" s="1">
        <v>17</v>
      </c>
      <c r="B19" s="1" t="s">
        <v>77</v>
      </c>
      <c r="C19" s="4">
        <v>0</v>
      </c>
      <c r="D19" s="4">
        <v>4670</v>
      </c>
      <c r="E19" s="4">
        <v>4670</v>
      </c>
      <c r="F19" s="4">
        <v>16152</v>
      </c>
      <c r="G19" s="4">
        <v>4256.5199999999995</v>
      </c>
    </row>
    <row r="20" spans="1:7" x14ac:dyDescent="0.35">
      <c r="A20" s="1">
        <v>18</v>
      </c>
      <c r="B20" s="1" t="s">
        <v>73</v>
      </c>
      <c r="C20" s="4">
        <v>1917.41</v>
      </c>
      <c r="D20" s="4">
        <v>1427.15</v>
      </c>
      <c r="E20" s="4">
        <v>3344.5600000000004</v>
      </c>
      <c r="F20" s="4">
        <v>14788.560000000001</v>
      </c>
      <c r="G20" s="4">
        <v>3344.56</v>
      </c>
    </row>
    <row r="21" spans="1:7" x14ac:dyDescent="0.35">
      <c r="A21" s="1">
        <v>19</v>
      </c>
      <c r="B21" s="1" t="s">
        <v>82</v>
      </c>
      <c r="C21" s="4">
        <v>265.32</v>
      </c>
      <c r="D21" s="4">
        <v>3100</v>
      </c>
      <c r="E21" s="4">
        <v>3365.32</v>
      </c>
      <c r="F21" s="4">
        <v>4694.34</v>
      </c>
      <c r="G21" s="4">
        <v>3044.34</v>
      </c>
    </row>
    <row r="22" spans="1:7" x14ac:dyDescent="0.35">
      <c r="A22" s="1">
        <v>20</v>
      </c>
      <c r="B22" s="1" t="s">
        <v>96</v>
      </c>
      <c r="C22" s="4">
        <v>0</v>
      </c>
      <c r="D22" s="4">
        <v>2475</v>
      </c>
      <c r="E22" s="4">
        <v>2475</v>
      </c>
      <c r="F22" s="4">
        <v>4537.5</v>
      </c>
      <c r="G22" s="4">
        <v>2475</v>
      </c>
    </row>
    <row r="23" spans="1:7" x14ac:dyDescent="0.35">
      <c r="A23" s="1">
        <v>21</v>
      </c>
      <c r="B23" s="1" t="s">
        <v>75</v>
      </c>
      <c r="C23" s="4">
        <v>2153.77</v>
      </c>
      <c r="D23" s="4">
        <v>321.23</v>
      </c>
      <c r="E23" s="4">
        <v>2475</v>
      </c>
      <c r="F23" s="4">
        <v>3300</v>
      </c>
      <c r="G23" s="4">
        <v>2475</v>
      </c>
    </row>
    <row r="24" spans="1:7" x14ac:dyDescent="0.35">
      <c r="A24" s="1">
        <v>22</v>
      </c>
      <c r="B24" s="1" t="s">
        <v>68</v>
      </c>
      <c r="C24" s="4">
        <v>195</v>
      </c>
      <c r="D24" s="4">
        <v>1867.5</v>
      </c>
      <c r="E24" s="4">
        <v>2062.5</v>
      </c>
      <c r="F24" s="4">
        <v>10092.719999999999</v>
      </c>
      <c r="G24" s="4">
        <v>2062.5</v>
      </c>
    </row>
    <row r="25" spans="1:7" x14ac:dyDescent="0.35">
      <c r="A25" s="1">
        <v>23</v>
      </c>
      <c r="B25" s="1" t="s">
        <v>100</v>
      </c>
      <c r="C25" s="4">
        <v>212.62</v>
      </c>
      <c r="D25" s="4">
        <v>1740</v>
      </c>
      <c r="E25" s="4">
        <v>1952.62</v>
      </c>
      <c r="F25" s="4">
        <v>1627.5</v>
      </c>
      <c r="G25" s="4">
        <v>1569.57</v>
      </c>
    </row>
    <row r="26" spans="1:7" x14ac:dyDescent="0.35">
      <c r="A26" s="1">
        <v>24</v>
      </c>
      <c r="B26" s="1" t="s">
        <v>85</v>
      </c>
      <c r="C26" s="4">
        <v>191.16</v>
      </c>
      <c r="D26" s="4">
        <v>1158.8399999999999</v>
      </c>
      <c r="E26" s="4">
        <v>1350</v>
      </c>
      <c r="F26" s="4">
        <v>1350</v>
      </c>
      <c r="G26" s="4">
        <v>1350</v>
      </c>
    </row>
    <row r="27" spans="1:7" x14ac:dyDescent="0.35">
      <c r="A27" s="1">
        <v>25</v>
      </c>
      <c r="B27" s="1" t="s">
        <v>38</v>
      </c>
      <c r="C27" s="4">
        <v>390.84</v>
      </c>
      <c r="D27" s="4">
        <v>494.16</v>
      </c>
      <c r="E27" s="4">
        <v>885</v>
      </c>
      <c r="F27" s="4">
        <v>5114.3599999999997</v>
      </c>
      <c r="G27" s="4">
        <v>884.79</v>
      </c>
    </row>
    <row r="28" spans="1:7" x14ac:dyDescent="0.35">
      <c r="A28" s="1">
        <v>26</v>
      </c>
      <c r="B28" s="1" t="s">
        <v>72</v>
      </c>
      <c r="C28" s="4">
        <v>276.83</v>
      </c>
      <c r="D28" s="4">
        <v>552.66999999999996</v>
      </c>
      <c r="E28" s="4">
        <v>829.5</v>
      </c>
      <c r="F28" s="4">
        <v>829.5</v>
      </c>
      <c r="G28" s="4">
        <v>829.5</v>
      </c>
    </row>
    <row r="29" spans="1:7" x14ac:dyDescent="0.35">
      <c r="A29" s="1">
        <v>27</v>
      </c>
      <c r="B29" s="1" t="s">
        <v>64</v>
      </c>
      <c r="C29" s="4">
        <v>622.46</v>
      </c>
      <c r="D29" s="4">
        <v>0</v>
      </c>
      <c r="E29" s="4">
        <v>622.46</v>
      </c>
      <c r="F29" s="4">
        <v>2250</v>
      </c>
      <c r="G29" s="4">
        <v>450</v>
      </c>
    </row>
    <row r="30" spans="1:7" x14ac:dyDescent="0.35">
      <c r="A30" s="1">
        <v>28</v>
      </c>
      <c r="B30" s="1" t="s">
        <v>33</v>
      </c>
      <c r="C30" s="4">
        <v>920.68</v>
      </c>
      <c r="D30" s="4">
        <v>0</v>
      </c>
      <c r="E30" s="4">
        <v>920.68</v>
      </c>
      <c r="F30" s="4">
        <v>17347.5</v>
      </c>
      <c r="G30" s="4">
        <v>412.5</v>
      </c>
    </row>
    <row r="31" spans="1:7" x14ac:dyDescent="0.35">
      <c r="A31" s="1">
        <v>29</v>
      </c>
      <c r="B31" s="1" t="s">
        <v>65</v>
      </c>
      <c r="C31" s="4">
        <v>274.92</v>
      </c>
      <c r="D31" s="4">
        <v>30.05</v>
      </c>
      <c r="E31" s="4">
        <v>304.97000000000003</v>
      </c>
      <c r="F31" s="4">
        <v>290.15999999999997</v>
      </c>
      <c r="G31" s="4">
        <v>289.94</v>
      </c>
    </row>
    <row r="32" spans="1:7" x14ac:dyDescent="0.35">
      <c r="A32" s="1">
        <v>30</v>
      </c>
      <c r="B32" s="1" t="s">
        <v>79</v>
      </c>
      <c r="C32" s="4">
        <v>1373</v>
      </c>
      <c r="D32" s="4">
        <v>0</v>
      </c>
      <c r="E32" s="4">
        <v>1373</v>
      </c>
      <c r="F32" s="4">
        <v>767</v>
      </c>
      <c r="G32" s="4">
        <v>250</v>
      </c>
    </row>
    <row r="33" spans="1:7" x14ac:dyDescent="0.35">
      <c r="A33" s="1">
        <v>31</v>
      </c>
      <c r="B33" s="1" t="s">
        <v>63</v>
      </c>
      <c r="C33" s="4">
        <v>13989.2</v>
      </c>
      <c r="D33" s="4">
        <v>0</v>
      </c>
      <c r="E33" s="4">
        <v>13989.2</v>
      </c>
      <c r="F33" s="4">
        <v>30</v>
      </c>
      <c r="G33" s="4">
        <v>30</v>
      </c>
    </row>
    <row r="34" spans="1:7" x14ac:dyDescent="0.35">
      <c r="A34" s="1">
        <v>32</v>
      </c>
      <c r="B34" s="1" t="s">
        <v>114</v>
      </c>
      <c r="C34" s="4">
        <v>0</v>
      </c>
      <c r="D34" s="4">
        <v>29.229999999999997</v>
      </c>
      <c r="E34" s="4">
        <v>29.229999999999997</v>
      </c>
      <c r="F34" s="4">
        <v>29.229999999999997</v>
      </c>
      <c r="G34" s="4">
        <v>29.229999999999997</v>
      </c>
    </row>
    <row r="35" spans="1:7" x14ac:dyDescent="0.35">
      <c r="A35" s="1">
        <v>33</v>
      </c>
      <c r="B35" s="1" t="s">
        <v>113</v>
      </c>
      <c r="C35" s="4">
        <v>64.92</v>
      </c>
      <c r="D35" s="4">
        <v>19.57</v>
      </c>
      <c r="E35" s="4">
        <v>84.490000000000009</v>
      </c>
      <c r="F35" s="4">
        <v>19.57</v>
      </c>
      <c r="G35" s="4">
        <v>19.57</v>
      </c>
    </row>
    <row r="36" spans="1:7" x14ac:dyDescent="0.35">
      <c r="A36" s="1">
        <v>34</v>
      </c>
      <c r="B36" s="1" t="s">
        <v>130</v>
      </c>
      <c r="C36" s="4">
        <v>0</v>
      </c>
      <c r="D36" s="4">
        <v>7</v>
      </c>
      <c r="E36" s="4">
        <v>7</v>
      </c>
      <c r="F36" s="4">
        <v>7</v>
      </c>
      <c r="G36" s="4">
        <v>7</v>
      </c>
    </row>
    <row r="37" spans="1:7" x14ac:dyDescent="0.35">
      <c r="A37" s="1">
        <v>35</v>
      </c>
      <c r="B37" s="1" t="s">
        <v>58</v>
      </c>
      <c r="C37" s="4">
        <v>38.99</v>
      </c>
      <c r="D37" s="4">
        <v>0</v>
      </c>
      <c r="E37" s="4">
        <v>38.99</v>
      </c>
      <c r="F37" s="4">
        <v>5826.19</v>
      </c>
      <c r="G37" s="4">
        <v>0</v>
      </c>
    </row>
    <row r="38" spans="1:7" x14ac:dyDescent="0.35">
      <c r="A38" s="1">
        <v>36</v>
      </c>
      <c r="B38" s="1" t="s">
        <v>32</v>
      </c>
      <c r="C38" s="4">
        <v>0</v>
      </c>
      <c r="D38" s="4">
        <v>2248.1799999999998</v>
      </c>
      <c r="E38" s="4">
        <v>2248.1799999999998</v>
      </c>
      <c r="F38" s="4">
        <v>3217.86</v>
      </c>
      <c r="G38" s="4">
        <v>0</v>
      </c>
    </row>
    <row r="39" spans="1:7" x14ac:dyDescent="0.35">
      <c r="A39" s="1">
        <v>37</v>
      </c>
      <c r="B39" s="1" t="s">
        <v>125</v>
      </c>
      <c r="C39" s="4">
        <v>0</v>
      </c>
      <c r="D39" s="4">
        <v>0</v>
      </c>
      <c r="E39" s="4">
        <v>0</v>
      </c>
      <c r="F39" s="4">
        <v>1350</v>
      </c>
      <c r="G39" s="4">
        <v>0</v>
      </c>
    </row>
    <row r="40" spans="1:7" x14ac:dyDescent="0.35">
      <c r="A40" s="1">
        <v>38</v>
      </c>
      <c r="B40" s="20" t="s">
        <v>97</v>
      </c>
      <c r="C40" s="4">
        <v>0</v>
      </c>
      <c r="D40" s="4">
        <v>0</v>
      </c>
      <c r="E40" s="4">
        <v>0</v>
      </c>
      <c r="F40" s="4">
        <v>840</v>
      </c>
      <c r="G40" s="4">
        <v>0</v>
      </c>
    </row>
    <row r="41" spans="1:7" x14ac:dyDescent="0.35">
      <c r="A41" s="1">
        <v>39</v>
      </c>
      <c r="B41" s="1" t="s">
        <v>135</v>
      </c>
      <c r="C41" s="4">
        <v>0</v>
      </c>
      <c r="D41" s="4">
        <v>0</v>
      </c>
      <c r="E41" s="4">
        <v>0</v>
      </c>
      <c r="F41" s="4">
        <v>825</v>
      </c>
      <c r="G41" s="4">
        <v>0</v>
      </c>
    </row>
    <row r="42" spans="1:7" x14ac:dyDescent="0.35">
      <c r="A42" s="1">
        <v>40</v>
      </c>
      <c r="B42" s="1" t="s">
        <v>98</v>
      </c>
      <c r="C42" s="4">
        <v>0</v>
      </c>
      <c r="D42" s="4">
        <v>0</v>
      </c>
      <c r="E42" s="4">
        <v>0</v>
      </c>
      <c r="F42" s="4">
        <v>495</v>
      </c>
      <c r="G42" s="4">
        <v>0</v>
      </c>
    </row>
    <row r="43" spans="1:7" x14ac:dyDescent="0.35">
      <c r="A43" s="1">
        <v>41</v>
      </c>
      <c r="B43" s="1" t="s">
        <v>99</v>
      </c>
      <c r="C43" s="4">
        <v>0</v>
      </c>
      <c r="D43" s="4">
        <v>0</v>
      </c>
      <c r="E43" s="4">
        <v>0</v>
      </c>
      <c r="F43" s="4">
        <v>469.5</v>
      </c>
      <c r="G43" s="4">
        <v>0</v>
      </c>
    </row>
    <row r="44" spans="1:7" x14ac:dyDescent="0.35">
      <c r="A44" s="1">
        <v>42</v>
      </c>
      <c r="B44" s="1" t="s">
        <v>35</v>
      </c>
      <c r="C44" s="4">
        <v>2048.25</v>
      </c>
      <c r="D44" s="4">
        <v>0</v>
      </c>
      <c r="E44" s="4">
        <v>2048.25</v>
      </c>
      <c r="F44" s="4">
        <v>412.5</v>
      </c>
      <c r="G44" s="4">
        <v>0</v>
      </c>
    </row>
    <row r="45" spans="1:7" x14ac:dyDescent="0.35">
      <c r="A45" s="1">
        <v>43</v>
      </c>
      <c r="B45" s="1" t="s">
        <v>102</v>
      </c>
      <c r="C45" s="4">
        <v>2212</v>
      </c>
      <c r="D45" s="4">
        <v>0</v>
      </c>
      <c r="E45" s="4">
        <v>2212</v>
      </c>
      <c r="F45" s="4">
        <v>0</v>
      </c>
      <c r="G45" s="4">
        <v>0</v>
      </c>
    </row>
    <row r="46" spans="1:7" x14ac:dyDescent="0.35">
      <c r="A46" s="1">
        <v>44</v>
      </c>
      <c r="B46" s="1" t="s">
        <v>101</v>
      </c>
      <c r="C46" s="4">
        <v>41.6</v>
      </c>
      <c r="D46" s="4">
        <v>1756.46</v>
      </c>
      <c r="E46" s="4">
        <v>1798.06</v>
      </c>
      <c r="F46" s="4">
        <v>0</v>
      </c>
      <c r="G46" s="4">
        <v>0</v>
      </c>
    </row>
    <row r="47" spans="1:7" x14ac:dyDescent="0.35">
      <c r="A47" s="1">
        <v>45</v>
      </c>
      <c r="B47" s="1" t="s">
        <v>70</v>
      </c>
      <c r="C47" s="4">
        <v>1049.76</v>
      </c>
      <c r="D47" s="4">
        <v>0</v>
      </c>
      <c r="E47" s="4">
        <v>1049.76</v>
      </c>
      <c r="F47" s="4">
        <v>0</v>
      </c>
      <c r="G47" s="4">
        <v>0</v>
      </c>
    </row>
    <row r="48" spans="1:7" x14ac:dyDescent="0.35">
      <c r="A48" s="1">
        <v>46</v>
      </c>
      <c r="B48" s="1" t="s">
        <v>103</v>
      </c>
      <c r="C48" s="4">
        <v>624.64</v>
      </c>
      <c r="D48" s="4">
        <v>0</v>
      </c>
      <c r="E48" s="4">
        <v>624.64</v>
      </c>
      <c r="F48" s="4">
        <v>0</v>
      </c>
      <c r="G48" s="4">
        <v>0</v>
      </c>
    </row>
    <row r="49" spans="1:7" x14ac:dyDescent="0.35">
      <c r="A49" s="1">
        <v>47</v>
      </c>
      <c r="B49" s="62" t="s">
        <v>76</v>
      </c>
      <c r="C49" s="4">
        <v>216</v>
      </c>
      <c r="D49" s="4">
        <v>0</v>
      </c>
      <c r="E49" s="4">
        <v>216</v>
      </c>
      <c r="F49" s="4">
        <v>0</v>
      </c>
      <c r="G49" s="4">
        <v>0</v>
      </c>
    </row>
    <row r="50" spans="1:7" x14ac:dyDescent="0.35">
      <c r="A50" s="1">
        <v>48</v>
      </c>
      <c r="B50" s="1" t="s">
        <v>74</v>
      </c>
      <c r="C50" s="4">
        <v>201.6</v>
      </c>
      <c r="D50" s="4">
        <v>0</v>
      </c>
      <c r="E50" s="4">
        <v>201.6</v>
      </c>
      <c r="F50" s="4">
        <v>0</v>
      </c>
      <c r="G50" s="4">
        <v>0</v>
      </c>
    </row>
    <row r="51" spans="1:7" x14ac:dyDescent="0.35">
      <c r="A51" s="1">
        <v>49</v>
      </c>
      <c r="B51" s="1" t="s">
        <v>124</v>
      </c>
      <c r="C51" s="4">
        <v>24.34</v>
      </c>
      <c r="D51" s="4">
        <v>0</v>
      </c>
      <c r="E51" s="4">
        <v>24.34</v>
      </c>
      <c r="F51" s="4">
        <v>0</v>
      </c>
      <c r="G51" s="4">
        <v>0</v>
      </c>
    </row>
    <row r="52" spans="1:7" x14ac:dyDescent="0.35">
      <c r="A52" s="1">
        <v>50</v>
      </c>
      <c r="B52" s="1" t="s">
        <v>104</v>
      </c>
      <c r="C52" s="4">
        <v>18.86</v>
      </c>
      <c r="D52" s="4">
        <v>0</v>
      </c>
      <c r="E52" s="4">
        <v>18.86</v>
      </c>
      <c r="F52" s="4">
        <v>0</v>
      </c>
      <c r="G52" s="4">
        <v>0</v>
      </c>
    </row>
    <row r="53" spans="1:7" x14ac:dyDescent="0.35">
      <c r="A53" s="1">
        <v>51</v>
      </c>
      <c r="B53" s="1" t="s">
        <v>78</v>
      </c>
      <c r="C53" s="4">
        <v>8.7200000000000006</v>
      </c>
      <c r="D53" s="4">
        <v>0</v>
      </c>
      <c r="E53" s="4">
        <v>8.7200000000000006</v>
      </c>
      <c r="F53" s="4">
        <v>0</v>
      </c>
      <c r="G53" s="4">
        <v>0</v>
      </c>
    </row>
    <row r="54" spans="1:7" x14ac:dyDescent="0.35">
      <c r="A54" s="99"/>
      <c r="B54" s="100"/>
      <c r="C54" s="101">
        <v>174647.21000000002</v>
      </c>
      <c r="D54" s="101">
        <v>372371.4</v>
      </c>
      <c r="E54" s="101">
        <v>547018.60999999987</v>
      </c>
      <c r="F54" s="101">
        <v>1025706.62</v>
      </c>
      <c r="G54" s="101">
        <v>450801.72000000003</v>
      </c>
    </row>
  </sheetData>
  <sortState ref="A3:G129">
    <sortCondition descending="1" ref="G120"/>
  </sortState>
  <mergeCells count="1">
    <mergeCell ref="B1:G1"/>
  </mergeCells>
  <pageMargins left="0.7" right="0.7" top="0.75" bottom="0.75" header="0.3" footer="0.3"/>
  <pageSetup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3"/>
  <sheetViews>
    <sheetView workbookViewId="0">
      <pane ySplit="1" topLeftCell="A2" activePane="bottomLeft" state="frozen"/>
      <selection pane="bottomLeft"/>
    </sheetView>
  </sheetViews>
  <sheetFormatPr baseColWidth="10" defaultRowHeight="14.5" x14ac:dyDescent="0.35"/>
  <cols>
    <col min="1" max="1" width="4.54296875" bestFit="1" customWidth="1"/>
    <col min="2" max="2" width="29" style="41" bestFit="1" customWidth="1"/>
    <col min="3" max="3" width="14.453125" style="41" bestFit="1" customWidth="1"/>
    <col min="4" max="4" width="16.26953125" style="41" bestFit="1" customWidth="1"/>
    <col min="5" max="5" width="12.7265625" style="41" bestFit="1" customWidth="1"/>
    <col min="6" max="6" width="10" bestFit="1" customWidth="1"/>
  </cols>
  <sheetData>
    <row r="1" spans="1:6" ht="27.75" customHeight="1" x14ac:dyDescent="0.35">
      <c r="A1" s="74" t="s">
        <v>57</v>
      </c>
      <c r="B1" s="74" t="s">
        <v>46</v>
      </c>
      <c r="C1" s="74" t="s">
        <v>87</v>
      </c>
      <c r="D1" s="74" t="s">
        <v>47</v>
      </c>
      <c r="E1" s="74" t="s">
        <v>52</v>
      </c>
      <c r="F1" s="74" t="s">
        <v>51</v>
      </c>
    </row>
    <row r="2" spans="1:6" x14ac:dyDescent="0.35">
      <c r="A2" s="68">
        <v>1</v>
      </c>
      <c r="B2" s="122" t="s">
        <v>53</v>
      </c>
      <c r="C2" s="66">
        <v>185935.48000000004</v>
      </c>
      <c r="D2" s="66">
        <v>69494941.748505995</v>
      </c>
      <c r="E2" s="66">
        <f t="shared" ref="E2" si="0">D2/C2</f>
        <v>373.75836902406138</v>
      </c>
      <c r="F2" s="67">
        <f>C2/$C$33</f>
        <v>0.41245512550395763</v>
      </c>
    </row>
    <row r="3" spans="1:6" x14ac:dyDescent="0.35">
      <c r="A3" s="68">
        <v>2</v>
      </c>
      <c r="B3" s="122" t="s">
        <v>42</v>
      </c>
      <c r="C3" s="66">
        <v>53386.07</v>
      </c>
      <c r="D3" s="66">
        <v>19713490.600499999</v>
      </c>
      <c r="E3" s="66">
        <f t="shared" ref="E3:E29" si="1">D3/C3</f>
        <v>369.26281707007087</v>
      </c>
      <c r="F3" s="67">
        <f t="shared" ref="F3:F29" si="2">C3/$C$33</f>
        <v>0.11842472561994657</v>
      </c>
    </row>
    <row r="4" spans="1:6" x14ac:dyDescent="0.35">
      <c r="A4" s="68">
        <v>3</v>
      </c>
      <c r="B4" s="122" t="s">
        <v>43</v>
      </c>
      <c r="C4" s="66">
        <v>48127.08</v>
      </c>
      <c r="D4" s="66">
        <v>16868488.026000001</v>
      </c>
      <c r="E4" s="66">
        <f t="shared" si="1"/>
        <v>350.49888806883774</v>
      </c>
      <c r="F4" s="67">
        <f t="shared" si="2"/>
        <v>0.1067588650726532</v>
      </c>
    </row>
    <row r="5" spans="1:6" x14ac:dyDescent="0.35">
      <c r="A5" s="68">
        <v>4</v>
      </c>
      <c r="B5" s="122" t="s">
        <v>105</v>
      </c>
      <c r="C5" s="66">
        <v>22050.780000000002</v>
      </c>
      <c r="D5" s="66">
        <v>8711894.4438000005</v>
      </c>
      <c r="E5" s="66">
        <f t="shared" si="1"/>
        <v>395.08327795207242</v>
      </c>
      <c r="F5" s="67">
        <f t="shared" si="2"/>
        <v>4.8914587104947151E-2</v>
      </c>
    </row>
    <row r="6" spans="1:6" x14ac:dyDescent="0.35">
      <c r="A6" s="68">
        <v>5</v>
      </c>
      <c r="B6" s="122" t="s">
        <v>67</v>
      </c>
      <c r="C6" s="66">
        <v>19404.63</v>
      </c>
      <c r="D6" s="66">
        <v>7415624.1904999996</v>
      </c>
      <c r="E6" s="66">
        <f t="shared" si="1"/>
        <v>382.1574639918411</v>
      </c>
      <c r="F6" s="67">
        <f t="shared" si="2"/>
        <v>4.3044711541916907E-2</v>
      </c>
    </row>
    <row r="7" spans="1:6" x14ac:dyDescent="0.35">
      <c r="A7" s="68">
        <v>6</v>
      </c>
      <c r="B7" s="122" t="s">
        <v>44</v>
      </c>
      <c r="C7" s="66">
        <v>15673.070000000002</v>
      </c>
      <c r="D7" s="66">
        <v>5853688.647499999</v>
      </c>
      <c r="E7" s="66">
        <f t="shared" si="1"/>
        <v>373.48704800654872</v>
      </c>
      <c r="F7" s="67">
        <f t="shared" si="2"/>
        <v>3.4767103373074967E-2</v>
      </c>
    </row>
    <row r="8" spans="1:6" x14ac:dyDescent="0.35">
      <c r="A8" s="68">
        <v>7</v>
      </c>
      <c r="B8" s="122" t="s">
        <v>106</v>
      </c>
      <c r="C8" s="66">
        <v>13584.779999999999</v>
      </c>
      <c r="D8" s="66">
        <v>4956573.3689999999</v>
      </c>
      <c r="E8" s="66">
        <f t="shared" si="1"/>
        <v>364.86224797162708</v>
      </c>
      <c r="F8" s="67">
        <f t="shared" si="2"/>
        <v>3.0134711997105944E-2</v>
      </c>
    </row>
    <row r="9" spans="1:6" x14ac:dyDescent="0.35">
      <c r="A9" s="68">
        <v>8</v>
      </c>
      <c r="B9" s="122" t="s">
        <v>128</v>
      </c>
      <c r="C9" s="66">
        <v>12906.09</v>
      </c>
      <c r="D9" s="66">
        <v>4792488.4245000007</v>
      </c>
      <c r="E9" s="66">
        <f t="shared" si="1"/>
        <v>371.33542571762638</v>
      </c>
      <c r="F9" s="67">
        <f t="shared" si="2"/>
        <v>2.8629194227564162E-2</v>
      </c>
    </row>
    <row r="10" spans="1:6" x14ac:dyDescent="0.35">
      <c r="A10" s="68">
        <v>9</v>
      </c>
      <c r="B10" s="122" t="s">
        <v>132</v>
      </c>
      <c r="C10" s="66">
        <v>10012.5</v>
      </c>
      <c r="D10" s="66">
        <v>3948659.25</v>
      </c>
      <c r="E10" s="66">
        <f t="shared" si="1"/>
        <v>394.3729588014981</v>
      </c>
      <c r="F10" s="67">
        <f t="shared" si="2"/>
        <v>2.2210429898093548E-2</v>
      </c>
    </row>
    <row r="11" spans="1:6" x14ac:dyDescent="0.35">
      <c r="A11" s="68">
        <v>10</v>
      </c>
      <c r="B11" s="122" t="s">
        <v>116</v>
      </c>
      <c r="C11" s="66">
        <v>8873.07</v>
      </c>
      <c r="D11" s="66">
        <v>3002322.6885000006</v>
      </c>
      <c r="E11" s="66">
        <f t="shared" si="1"/>
        <v>338.36346253326082</v>
      </c>
      <c r="F11" s="67">
        <f t="shared" si="2"/>
        <v>1.9682866338664361E-2</v>
      </c>
    </row>
    <row r="12" spans="1:6" x14ac:dyDescent="0.35">
      <c r="A12" s="68">
        <v>11</v>
      </c>
      <c r="B12" s="122" t="s">
        <v>45</v>
      </c>
      <c r="C12" s="66">
        <v>8464.07</v>
      </c>
      <c r="D12" s="66">
        <v>3213181.557</v>
      </c>
      <c r="E12" s="66">
        <f t="shared" si="1"/>
        <v>379.62606133928477</v>
      </c>
      <c r="F12" s="67">
        <f t="shared" si="2"/>
        <v>1.8775593846447607E-2</v>
      </c>
    </row>
    <row r="13" spans="1:6" x14ac:dyDescent="0.35">
      <c r="A13" s="68">
        <v>12</v>
      </c>
      <c r="B13" s="122" t="s">
        <v>71</v>
      </c>
      <c r="C13" s="66">
        <v>8287.5</v>
      </c>
      <c r="D13" s="66">
        <v>3136244.7750000004</v>
      </c>
      <c r="E13" s="66">
        <f t="shared" si="1"/>
        <v>378.43074208144799</v>
      </c>
      <c r="F13" s="67">
        <f t="shared" si="2"/>
        <v>1.8383913885687921E-2</v>
      </c>
    </row>
    <row r="14" spans="1:6" x14ac:dyDescent="0.35">
      <c r="A14" s="68">
        <v>13</v>
      </c>
      <c r="B14" s="122" t="s">
        <v>127</v>
      </c>
      <c r="C14" s="66">
        <v>7299.97</v>
      </c>
      <c r="D14" s="66">
        <v>2823499.2910000002</v>
      </c>
      <c r="E14" s="66">
        <f t="shared" si="1"/>
        <v>386.78231431088074</v>
      </c>
      <c r="F14" s="67">
        <f t="shared" si="2"/>
        <v>1.6193305562365642E-2</v>
      </c>
    </row>
    <row r="15" spans="1:6" x14ac:dyDescent="0.35">
      <c r="A15" s="68">
        <v>14</v>
      </c>
      <c r="B15" s="122" t="s">
        <v>109</v>
      </c>
      <c r="C15" s="66">
        <v>7037.93</v>
      </c>
      <c r="D15" s="66">
        <v>2665359.9107900001</v>
      </c>
      <c r="E15" s="66">
        <f t="shared" si="1"/>
        <v>378.71361476883118</v>
      </c>
      <c r="F15" s="67">
        <f t="shared" si="2"/>
        <v>1.5612030051704324E-2</v>
      </c>
    </row>
    <row r="16" spans="1:6" x14ac:dyDescent="0.35">
      <c r="A16" s="68">
        <v>15</v>
      </c>
      <c r="B16" s="122" t="s">
        <v>131</v>
      </c>
      <c r="C16" s="66">
        <v>6750</v>
      </c>
      <c r="D16" s="66">
        <v>2628787.5</v>
      </c>
      <c r="E16" s="66">
        <f t="shared" si="1"/>
        <v>389.45</v>
      </c>
      <c r="F16" s="67">
        <f t="shared" si="2"/>
        <v>1.497332352680464E-2</v>
      </c>
    </row>
    <row r="17" spans="1:6" x14ac:dyDescent="0.35">
      <c r="A17" s="68">
        <v>16</v>
      </c>
      <c r="B17" s="122" t="s">
        <v>117</v>
      </c>
      <c r="C17" s="66">
        <v>4725</v>
      </c>
      <c r="D17" s="66">
        <v>1793317.5</v>
      </c>
      <c r="E17" s="66">
        <f t="shared" si="1"/>
        <v>379.53809523809525</v>
      </c>
      <c r="F17" s="67">
        <f t="shared" si="2"/>
        <v>1.0481326468763248E-2</v>
      </c>
    </row>
    <row r="18" spans="1:6" x14ac:dyDescent="0.35">
      <c r="A18" s="68">
        <v>17</v>
      </c>
      <c r="B18" s="122" t="s">
        <v>115</v>
      </c>
      <c r="C18" s="66">
        <v>3480</v>
      </c>
      <c r="D18" s="66">
        <v>730800</v>
      </c>
      <c r="E18" s="66">
        <f t="shared" si="1"/>
        <v>210</v>
      </c>
      <c r="F18" s="67">
        <f t="shared" si="2"/>
        <v>7.7195801293748366E-3</v>
      </c>
    </row>
    <row r="19" spans="1:6" x14ac:dyDescent="0.35">
      <c r="A19" s="68">
        <v>18</v>
      </c>
      <c r="B19" s="122" t="s">
        <v>126</v>
      </c>
      <c r="C19" s="66">
        <v>3345.75</v>
      </c>
      <c r="D19" s="66">
        <v>1183224.4874999998</v>
      </c>
      <c r="E19" s="66">
        <f t="shared" si="1"/>
        <v>353.64999999999992</v>
      </c>
      <c r="F19" s="67">
        <f t="shared" si="2"/>
        <v>7.421777361452833E-3</v>
      </c>
    </row>
    <row r="20" spans="1:6" x14ac:dyDescent="0.35">
      <c r="A20" s="68">
        <v>19</v>
      </c>
      <c r="B20" s="122" t="s">
        <v>107</v>
      </c>
      <c r="C20" s="66">
        <v>2392.5</v>
      </c>
      <c r="D20" s="66">
        <v>889270.5</v>
      </c>
      <c r="E20" s="66">
        <f t="shared" si="1"/>
        <v>371.69090909090909</v>
      </c>
      <c r="F20" s="67">
        <f t="shared" si="2"/>
        <v>5.3072113389452001E-3</v>
      </c>
    </row>
    <row r="21" spans="1:6" x14ac:dyDescent="0.35">
      <c r="A21" s="68">
        <v>20</v>
      </c>
      <c r="B21" s="122" t="s">
        <v>108</v>
      </c>
      <c r="C21" s="66">
        <v>2077.5</v>
      </c>
      <c r="D21" s="66">
        <v>802115.625</v>
      </c>
      <c r="E21" s="66">
        <f t="shared" si="1"/>
        <v>386.09657039711192</v>
      </c>
      <c r="F21" s="67">
        <f t="shared" si="2"/>
        <v>4.6084562410276505E-3</v>
      </c>
    </row>
    <row r="22" spans="1:6" x14ac:dyDescent="0.35">
      <c r="A22" s="68">
        <v>21</v>
      </c>
      <c r="B22" s="122" t="s">
        <v>140</v>
      </c>
      <c r="C22" s="66">
        <v>1815</v>
      </c>
      <c r="D22" s="66">
        <v>680789.85</v>
      </c>
      <c r="E22" s="66">
        <f t="shared" si="1"/>
        <v>375.09082644628097</v>
      </c>
      <c r="F22" s="67">
        <f t="shared" si="2"/>
        <v>4.0261603260963591E-3</v>
      </c>
    </row>
    <row r="23" spans="1:6" x14ac:dyDescent="0.35">
      <c r="A23" s="68">
        <v>22</v>
      </c>
      <c r="B23" s="122" t="s">
        <v>141</v>
      </c>
      <c r="C23" s="66">
        <v>1800</v>
      </c>
      <c r="D23" s="66">
        <v>678690</v>
      </c>
      <c r="E23" s="66">
        <f t="shared" si="1"/>
        <v>377.05</v>
      </c>
      <c r="F23" s="67">
        <f t="shared" si="2"/>
        <v>3.992886273814571E-3</v>
      </c>
    </row>
    <row r="24" spans="1:6" x14ac:dyDescent="0.35">
      <c r="A24" s="68">
        <v>23</v>
      </c>
      <c r="B24" s="122" t="s">
        <v>136</v>
      </c>
      <c r="C24" s="66">
        <v>870</v>
      </c>
      <c r="D24" s="66">
        <v>319681.5</v>
      </c>
      <c r="E24" s="66">
        <f t="shared" si="1"/>
        <v>367.45</v>
      </c>
      <c r="F24" s="67">
        <f t="shared" si="2"/>
        <v>1.9298950323437091E-3</v>
      </c>
    </row>
    <row r="25" spans="1:6" x14ac:dyDescent="0.35">
      <c r="A25" s="68">
        <v>24</v>
      </c>
      <c r="B25" s="122" t="s">
        <v>118</v>
      </c>
      <c r="C25" s="66">
        <v>587.15</v>
      </c>
      <c r="D25" s="66">
        <v>237817.66249999998</v>
      </c>
      <c r="E25" s="66">
        <f t="shared" si="1"/>
        <v>405.0373201055948</v>
      </c>
      <c r="F25" s="67">
        <f t="shared" si="2"/>
        <v>1.3024573198167917E-3</v>
      </c>
    </row>
    <row r="26" spans="1:6" x14ac:dyDescent="0.35">
      <c r="A26" s="68">
        <v>25</v>
      </c>
      <c r="B26" s="122" t="s">
        <v>119</v>
      </c>
      <c r="C26" s="66">
        <v>442.55</v>
      </c>
      <c r="D26" s="66">
        <v>192574.97696</v>
      </c>
      <c r="E26" s="66">
        <f t="shared" si="1"/>
        <v>435.14851872104845</v>
      </c>
      <c r="F26" s="67">
        <f t="shared" si="2"/>
        <v>9.8169545582035465E-4</v>
      </c>
    </row>
    <row r="27" spans="1:6" x14ac:dyDescent="0.35">
      <c r="A27" s="68">
        <v>26</v>
      </c>
      <c r="B27" s="122" t="s">
        <v>142</v>
      </c>
      <c r="C27" s="66">
        <v>412.5</v>
      </c>
      <c r="D27" s="66">
        <v>151057.5</v>
      </c>
      <c r="E27" s="66">
        <f t="shared" si="1"/>
        <v>366.2</v>
      </c>
      <c r="F27" s="67">
        <f t="shared" si="2"/>
        <v>9.1503643774917245E-4</v>
      </c>
    </row>
    <row r="28" spans="1:6" x14ac:dyDescent="0.35">
      <c r="A28" s="68">
        <v>27</v>
      </c>
      <c r="B28" s="122" t="s">
        <v>137</v>
      </c>
      <c r="C28" s="66">
        <v>412.5</v>
      </c>
      <c r="D28" s="66">
        <v>162834.375</v>
      </c>
      <c r="E28" s="66">
        <f t="shared" si="1"/>
        <v>394.75</v>
      </c>
      <c r="F28" s="67">
        <f t="shared" si="2"/>
        <v>9.1503643774917245E-4</v>
      </c>
    </row>
    <row r="29" spans="1:6" x14ac:dyDescent="0.35">
      <c r="A29" s="68">
        <v>28</v>
      </c>
      <c r="B29" s="122" t="s">
        <v>143</v>
      </c>
      <c r="C29" s="66">
        <v>412.5</v>
      </c>
      <c r="D29" s="66">
        <v>155326.875</v>
      </c>
      <c r="E29" s="66">
        <f t="shared" si="1"/>
        <v>376.55</v>
      </c>
      <c r="F29" s="67">
        <f t="shared" si="2"/>
        <v>9.1503643774917245E-4</v>
      </c>
    </row>
    <row r="30" spans="1:6" x14ac:dyDescent="0.35">
      <c r="A30" s="68">
        <v>29</v>
      </c>
      <c r="B30" s="122" t="s">
        <v>138</v>
      </c>
      <c r="C30" s="66">
        <v>124.56</v>
      </c>
      <c r="D30" s="66">
        <v>45613.872000000003</v>
      </c>
      <c r="E30" s="66">
        <f t="shared" ref="E30:E33" si="3">D30/C30</f>
        <v>366.20000000000005</v>
      </c>
      <c r="F30" s="67">
        <f t="shared" ref="F30:F33" si="4">C30/$C$33</f>
        <v>2.7630773014796829E-4</v>
      </c>
    </row>
    <row r="31" spans="1:6" x14ac:dyDescent="0.35">
      <c r="A31" s="68">
        <v>30</v>
      </c>
      <c r="B31" s="122" t="s">
        <v>110</v>
      </c>
      <c r="C31" s="66">
        <v>97.82</v>
      </c>
      <c r="D31" s="66">
        <v>36491.750999999997</v>
      </c>
      <c r="E31" s="66">
        <f t="shared" si="3"/>
        <v>373.05</v>
      </c>
      <c r="F31" s="67">
        <f t="shared" si="4"/>
        <v>2.1699118628030071E-4</v>
      </c>
    </row>
    <row r="32" spans="1:6" x14ac:dyDescent="0.35">
      <c r="A32" s="68">
        <v>31</v>
      </c>
      <c r="B32" s="122" t="s">
        <v>112</v>
      </c>
      <c r="C32" s="66">
        <v>13.370000000000001</v>
      </c>
      <c r="D32" s="66">
        <v>31285.2071</v>
      </c>
      <c r="E32" s="66">
        <f t="shared" si="3"/>
        <v>2339.9556544502616</v>
      </c>
      <c r="F32" s="67">
        <f t="shared" si="4"/>
        <v>2.9658271933833785E-5</v>
      </c>
    </row>
    <row r="33" spans="1:6" x14ac:dyDescent="0.35">
      <c r="A33" s="118"/>
      <c r="B33" s="119" t="s">
        <v>49</v>
      </c>
      <c r="C33" s="102">
        <v>450801.72000000015</v>
      </c>
      <c r="D33" s="102">
        <v>167316136.10465595</v>
      </c>
      <c r="E33" s="120">
        <f t="shared" si="3"/>
        <v>371.15239068887291</v>
      </c>
      <c r="F33" s="121">
        <f t="shared" si="4"/>
        <v>1</v>
      </c>
    </row>
  </sheetData>
  <sortState ref="A2:F21">
    <sortCondition descending="1" ref="C14"/>
  </sortState>
  <conditionalFormatting sqref="B1:B14 B16:B1048576">
    <cfRule type="duplicateValues" dxfId="1" priority="5"/>
  </conditionalFormatting>
  <conditionalFormatting sqref="B15:D15">
    <cfRule type="duplicateValues" dxfId="0" priority="1"/>
  </conditionalFormatting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4</vt:i4>
      </vt:variant>
    </vt:vector>
  </HeadingPairs>
  <TitlesOfParts>
    <vt:vector size="4" baseType="lpstr">
      <vt:lpstr>Boletin</vt:lpstr>
      <vt:lpstr>Mensuales</vt:lpstr>
      <vt:lpstr>Export</vt:lpstr>
      <vt:lpstr>Destino</vt:lpstr>
    </vt:vector>
  </TitlesOfParts>
  <Company>IHCAFE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Yeny Bustamante</dc:creator>
  <cp:lastModifiedBy>Abdul Murillo</cp:lastModifiedBy>
  <dcterms:created xsi:type="dcterms:W3CDTF">2016-10-31T17:51:54Z</dcterms:created>
  <dcterms:modified xsi:type="dcterms:W3CDTF">2025-12-19T15:31:30Z</dcterms:modified>
</cp:coreProperties>
</file>