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ariba\Desktop\Respaldo Cosecha 2009-2010\Cosecha 2025-2026\Estadisticas Semanales\"/>
    </mc:Choice>
  </mc:AlternateContent>
  <bookViews>
    <workbookView xWindow="0" yWindow="60" windowWidth="20730" windowHeight="9380"/>
  </bookViews>
  <sheets>
    <sheet name="Boletin" sheetId="1" r:id="rId1"/>
    <sheet name="Mensuales" sheetId="2" r:id="rId2"/>
    <sheet name="Export" sheetId="3" r:id="rId3"/>
    <sheet name="Destino" sheetId="4" r:id="rId4"/>
  </sheets>
  <definedNames>
    <definedName name="_xlnm._FilterDatabase" localSheetId="3" hidden="1">Destino!$A$1:$F$7</definedName>
    <definedName name="_xlnm._FilterDatabase" localSheetId="2" hidden="1">Export!$A$2:$G$27</definedName>
  </definedNames>
  <calcPr calcId="162913"/>
</workbook>
</file>

<file path=xl/calcChain.xml><?xml version="1.0" encoding="utf-8"?>
<calcChain xmlns="http://schemas.openxmlformats.org/spreadsheetml/2006/main">
  <c r="E63" i="4" l="1"/>
  <c r="F63" i="4"/>
  <c r="E3" i="4"/>
  <c r="F3" i="4"/>
  <c r="E4" i="4"/>
  <c r="F4" i="4"/>
  <c r="E5" i="4"/>
  <c r="F5" i="4"/>
  <c r="E6" i="4"/>
  <c r="F6" i="4"/>
  <c r="E7" i="4"/>
  <c r="F7" i="4"/>
  <c r="E8" i="4"/>
  <c r="F8" i="4"/>
  <c r="E9" i="4"/>
  <c r="F9" i="4"/>
  <c r="E10" i="4"/>
  <c r="F10" i="4"/>
  <c r="E11" i="4"/>
  <c r="F11" i="4"/>
  <c r="E12" i="4"/>
  <c r="F12" i="4"/>
  <c r="E13" i="4"/>
  <c r="F13" i="4"/>
  <c r="E14" i="4"/>
  <c r="F14" i="4"/>
  <c r="E15" i="4"/>
  <c r="F15" i="4"/>
  <c r="E16" i="4"/>
  <c r="F16" i="4"/>
  <c r="E17" i="4"/>
  <c r="F17" i="4"/>
  <c r="E18" i="4"/>
  <c r="F18" i="4"/>
  <c r="E19" i="4"/>
  <c r="F19" i="4"/>
  <c r="E20" i="4"/>
  <c r="F20" i="4"/>
  <c r="E21" i="4"/>
  <c r="F21" i="4"/>
  <c r="E22" i="4"/>
  <c r="F22" i="4"/>
  <c r="E23" i="4"/>
  <c r="F23" i="4"/>
  <c r="E24" i="4"/>
  <c r="F24" i="4"/>
  <c r="E25" i="4"/>
  <c r="F25" i="4"/>
  <c r="E26" i="4"/>
  <c r="F26" i="4"/>
  <c r="E27" i="4"/>
  <c r="F27" i="4"/>
  <c r="E28" i="4"/>
  <c r="F28" i="4"/>
  <c r="E29" i="4"/>
  <c r="F29" i="4"/>
  <c r="E30" i="4"/>
  <c r="F30" i="4"/>
  <c r="E31" i="4"/>
  <c r="F31" i="4"/>
  <c r="E32" i="4"/>
  <c r="F32" i="4"/>
  <c r="E33" i="4"/>
  <c r="F33" i="4"/>
  <c r="E34" i="4"/>
  <c r="F34" i="4"/>
  <c r="E35" i="4"/>
  <c r="F35" i="4"/>
  <c r="E36" i="4"/>
  <c r="F36" i="4"/>
  <c r="E37" i="4"/>
  <c r="F37" i="4"/>
  <c r="E38" i="4"/>
  <c r="F38" i="4"/>
  <c r="E39" i="4"/>
  <c r="F39" i="4"/>
  <c r="E40" i="4"/>
  <c r="F40" i="4"/>
  <c r="E41" i="4"/>
  <c r="F41" i="4"/>
  <c r="E42" i="4"/>
  <c r="F42" i="4"/>
  <c r="E43" i="4"/>
  <c r="F43" i="4"/>
  <c r="E44" i="4"/>
  <c r="F44" i="4"/>
  <c r="E45" i="4"/>
  <c r="F45" i="4"/>
  <c r="E46" i="4"/>
  <c r="F46" i="4"/>
  <c r="E47" i="4"/>
  <c r="F47" i="4"/>
  <c r="E48" i="4"/>
  <c r="F48" i="4"/>
  <c r="E49" i="4"/>
  <c r="F49" i="4"/>
  <c r="E50" i="4"/>
  <c r="F50" i="4"/>
  <c r="E51" i="4"/>
  <c r="F51" i="4"/>
  <c r="E52" i="4"/>
  <c r="F52" i="4"/>
  <c r="E53" i="4"/>
  <c r="F53" i="4"/>
  <c r="E54" i="4"/>
  <c r="F54" i="4"/>
  <c r="E55" i="4"/>
  <c r="F55" i="4"/>
  <c r="E56" i="4"/>
  <c r="F56" i="4"/>
  <c r="E57" i="4"/>
  <c r="F57" i="4"/>
  <c r="E58" i="4"/>
  <c r="F58" i="4"/>
  <c r="E59" i="4"/>
  <c r="F59" i="4"/>
  <c r="E60" i="4"/>
  <c r="F60" i="4"/>
  <c r="E61" i="4"/>
  <c r="F61" i="4"/>
  <c r="E62" i="4"/>
  <c r="F62" i="4"/>
  <c r="F2" i="4"/>
  <c r="E2" i="4" l="1"/>
  <c r="O16" i="1" l="1"/>
  <c r="O15" i="1"/>
  <c r="N16" i="1" l="1"/>
  <c r="M16" i="1"/>
  <c r="N15" i="1"/>
  <c r="M15" i="1"/>
</calcChain>
</file>

<file path=xl/sharedStrings.xml><?xml version="1.0" encoding="utf-8"?>
<sst xmlns="http://schemas.openxmlformats.org/spreadsheetml/2006/main" count="221" uniqueCount="206">
  <si>
    <t>Instituto Hondureño del Café</t>
  </si>
  <si>
    <t xml:space="preserve">Departamento de Comercialización </t>
  </si>
  <si>
    <t>Detalle</t>
  </si>
  <si>
    <t>Diferencias</t>
  </si>
  <si>
    <t xml:space="preserve">Porcentaje Comparativo </t>
  </si>
  <si>
    <t>Vol. Scs.46K</t>
  </si>
  <si>
    <t>*Disponibilidad Exportable = Reg. Compras + Arrastre</t>
  </si>
  <si>
    <t xml:space="preserve"> </t>
  </si>
  <si>
    <t xml:space="preserve">Ingresos y Volumenes por Compras, Ventas y Exportaciones </t>
  </si>
  <si>
    <t>Volumen Scs.46Kg.</t>
  </si>
  <si>
    <t>Valor en US$</t>
  </si>
  <si>
    <t>Precio Prom. US$</t>
  </si>
  <si>
    <t>Valor en Lempiras</t>
  </si>
  <si>
    <t>Precio Prom. Lps.</t>
  </si>
  <si>
    <t xml:space="preserve">Compras </t>
  </si>
  <si>
    <t xml:space="preserve">Ventas </t>
  </si>
  <si>
    <t xml:space="preserve">Exportaciones </t>
  </si>
  <si>
    <t>Exportaciones Mensuales</t>
  </si>
  <si>
    <t>DIFERENCIA</t>
  </si>
  <si>
    <t>Sacos de 46KG</t>
  </si>
  <si>
    <t>Valor US$</t>
  </si>
  <si>
    <t>Precio Prom US$</t>
  </si>
  <si>
    <t>% DIF</t>
  </si>
  <si>
    <t xml:space="preserve">Disponibilidad Exportable </t>
  </si>
  <si>
    <t xml:space="preserve">MES </t>
  </si>
  <si>
    <t>Compras, Ventas y Exportaciones por Exportador</t>
  </si>
  <si>
    <t>EXPORTADOR</t>
  </si>
  <si>
    <t>ARRASTRE</t>
  </si>
  <si>
    <t xml:space="preserve">COMPRAS </t>
  </si>
  <si>
    <t>DISPONIBILIDAD</t>
  </si>
  <si>
    <t xml:space="preserve">EXPORTACIONES </t>
  </si>
  <si>
    <t>BECAMO</t>
  </si>
  <si>
    <t>SOGIMEX, S. A.</t>
  </si>
  <si>
    <t>HAWIT-CAFFEX</t>
  </si>
  <si>
    <t>LOUIS DREYFUS</t>
  </si>
  <si>
    <t>CADEXSA</t>
  </si>
  <si>
    <t>INAGINSA</t>
  </si>
  <si>
    <t>MOLINOS DE HONDURAS</t>
  </si>
  <si>
    <t>BENEFICIO TOLEDO</t>
  </si>
  <si>
    <t>SAN VICENTE</t>
  </si>
  <si>
    <t xml:space="preserve">BENEFICIO DE EXPORTACION DE OCCIDENTE </t>
  </si>
  <si>
    <t>Scs.46Kg.</t>
  </si>
  <si>
    <t>ALEMANIA</t>
  </si>
  <si>
    <t>BELGICA</t>
  </si>
  <si>
    <t>AUSTRALIA</t>
  </si>
  <si>
    <t>ESPAÑA</t>
  </si>
  <si>
    <t>DESTINO</t>
  </si>
  <si>
    <t>VALOR US$</t>
  </si>
  <si>
    <t>COMSA</t>
  </si>
  <si>
    <t>Total general</t>
  </si>
  <si>
    <t>Total</t>
  </si>
  <si>
    <t>%</t>
  </si>
  <si>
    <t>Precio Prom.</t>
  </si>
  <si>
    <t>ESTADOS UNIDOS DE AMERICA</t>
  </si>
  <si>
    <t>Diferencia</t>
  </si>
  <si>
    <t xml:space="preserve">REGISTRO DE VENTAS </t>
  </si>
  <si>
    <t xml:space="preserve">Registro de Ventas </t>
  </si>
  <si>
    <t>No.</t>
  </si>
  <si>
    <t>BICAFE</t>
  </si>
  <si>
    <t>GLOBAL COFFEE GROUP</t>
  </si>
  <si>
    <t>COMPAÑÍA HONDUREÑA DEL CAFÉ</t>
  </si>
  <si>
    <t>OLAM HONDURAS</t>
  </si>
  <si>
    <t>BONCAFE, S.A.</t>
  </si>
  <si>
    <t>COFFEE PLANET CORPORATION</t>
  </si>
  <si>
    <t>E.C.P.P.H., S.A.</t>
  </si>
  <si>
    <t>CHOACAPA, S.A. DE C.V.</t>
  </si>
  <si>
    <t>BENEFICIO DE CAFÉ INLOHER</t>
  </si>
  <si>
    <t>CANADA</t>
  </si>
  <si>
    <t>SOEX S. DE R. L.</t>
  </si>
  <si>
    <t>EXP. DE CAFE OG</t>
  </si>
  <si>
    <t>EXP. DE PRODUCTOS ORGANICOS 18 CONEJO</t>
  </si>
  <si>
    <t>ITALIA</t>
  </si>
  <si>
    <t>MACAW COFFEE, S. A.</t>
  </si>
  <si>
    <t>CAFEINTER</t>
  </si>
  <si>
    <t>APROCACERCHIL</t>
  </si>
  <si>
    <t>NELSON SANTAMARIA</t>
  </si>
  <si>
    <t>FRANKLIN VALERIO</t>
  </si>
  <si>
    <t>CAFICO</t>
  </si>
  <si>
    <t>ROBERTO N. HAWIT</t>
  </si>
  <si>
    <t>COPROCAEL</t>
  </si>
  <si>
    <t>BENEFICIO PARAISEÑO</t>
  </si>
  <si>
    <t>UNION COFFEE</t>
  </si>
  <si>
    <t>EXPOL</t>
  </si>
  <si>
    <t>VOLUMEN 46Kg</t>
  </si>
  <si>
    <t>AGOSTO</t>
  </si>
  <si>
    <t>2024-2025</t>
  </si>
  <si>
    <t>COSECHA 2024-2025</t>
  </si>
  <si>
    <t>SEPTIEMBRE</t>
  </si>
  <si>
    <t>Información Estadística Cosecha 2025/2026</t>
  </si>
  <si>
    <t xml:space="preserve">INVERSIONES LAS CHUMECAS S.A. </t>
  </si>
  <si>
    <t>COMUCAP</t>
  </si>
  <si>
    <t>MANUEL DE JESUS ARITA</t>
  </si>
  <si>
    <t>BENEFICIO DE CAFÉ GAITAN</t>
  </si>
  <si>
    <t>AROMA CAFE Y MIEL</t>
  </si>
  <si>
    <t>COHORSIL</t>
  </si>
  <si>
    <t>AGEO</t>
  </si>
  <si>
    <t>COCREBISTOL</t>
  </si>
  <si>
    <t>FRANCIA</t>
  </si>
  <si>
    <t>REPUBLICA DOMINICANA</t>
  </si>
  <si>
    <t>VIET NAM</t>
  </si>
  <si>
    <t>GRECIA</t>
  </si>
  <si>
    <t>JAPON</t>
  </si>
  <si>
    <t>TAIWAN</t>
  </si>
  <si>
    <t>2025-2026</t>
  </si>
  <si>
    <t>ARABIA SAUDITA</t>
  </si>
  <si>
    <t>CAFÉ AZUL MEAMBAR, S.A.</t>
  </si>
  <si>
    <t>LESLIE W. ZIMMERMAN</t>
  </si>
  <si>
    <t>COSTA RICA</t>
  </si>
  <si>
    <t>MEXICO</t>
  </si>
  <si>
    <t>PORTUGAL</t>
  </si>
  <si>
    <t>NORUEGA</t>
  </si>
  <si>
    <t>COREA, REPUBLICA DE</t>
  </si>
  <si>
    <t>COSECHA 2025-2026</t>
  </si>
  <si>
    <t xml:space="preserve">*Arrastre2024-2025:  </t>
  </si>
  <si>
    <t>CAFESCOR</t>
  </si>
  <si>
    <t>LURVIN RADAMES VENTURA</t>
  </si>
  <si>
    <t>JONATHAN BURKHOLDER</t>
  </si>
  <si>
    <t>EXP. CAFE YOREÑO -EC</t>
  </si>
  <si>
    <t>ECUADOR</t>
  </si>
  <si>
    <t>REINO UNIDO</t>
  </si>
  <si>
    <t>HOLANDA (PAISES BAJOS)</t>
  </si>
  <si>
    <t>OCTUBRE</t>
  </si>
  <si>
    <t>COOP. REG. MIXTA (RAOS)</t>
  </si>
  <si>
    <t>SUECIA</t>
  </si>
  <si>
    <t>FINLANDIA</t>
  </si>
  <si>
    <t xml:space="preserve">*2025-2026, Datos preliminares. </t>
  </si>
  <si>
    <t>HONDURAS SPECIALTY COFFEE, S.A.</t>
  </si>
  <si>
    <t>NUEVA ZELANDA</t>
  </si>
  <si>
    <t>CHINA</t>
  </si>
  <si>
    <t>MALASIA</t>
  </si>
  <si>
    <t>NOVIEMBRE</t>
  </si>
  <si>
    <t>TURQUIA</t>
  </si>
  <si>
    <t>RUSIA</t>
  </si>
  <si>
    <t>SUDAFRICA, REP. DE</t>
  </si>
  <si>
    <t>HONG KONG</t>
  </si>
  <si>
    <t>FINCA TERRERITO</t>
  </si>
  <si>
    <t>DINAMARCA</t>
  </si>
  <si>
    <t>LETONIA</t>
  </si>
  <si>
    <t>ESLOVENIA</t>
  </si>
  <si>
    <t>COCAFCAL</t>
  </si>
  <si>
    <t>COCAOL</t>
  </si>
  <si>
    <t>POLONIA</t>
  </si>
  <si>
    <t>LITUANIA</t>
  </si>
  <si>
    <t>IRLANDA</t>
  </si>
  <si>
    <t>GUYANA</t>
  </si>
  <si>
    <t>COMISUYL</t>
  </si>
  <si>
    <t>SUIZA</t>
  </si>
  <si>
    <t>ARGENTINA</t>
  </si>
  <si>
    <t>EMIRATOS ARABES UNIDOS</t>
  </si>
  <si>
    <t>ESTONIA</t>
  </si>
  <si>
    <t>BULGARIA</t>
  </si>
  <si>
    <t>FILIPINAS</t>
  </si>
  <si>
    <t>DICIEMBRE</t>
  </si>
  <si>
    <t>CONEXH, S. A.</t>
  </si>
  <si>
    <t>SINGAPORE</t>
  </si>
  <si>
    <t>AGROCAFE S. A.</t>
  </si>
  <si>
    <t>APROCOMSA</t>
  </si>
  <si>
    <t>CECOM</t>
  </si>
  <si>
    <t>ISRAEL</t>
  </si>
  <si>
    <t>MARRUECOS</t>
  </si>
  <si>
    <t>RUMANIA</t>
  </si>
  <si>
    <t>UCRANIA</t>
  </si>
  <si>
    <t>CHILE</t>
  </si>
  <si>
    <t>SAFRACAFE</t>
  </si>
  <si>
    <t>GRUPO AQUA</t>
  </si>
  <si>
    <t>PROEXO</t>
  </si>
  <si>
    <t>COLOMBIA</t>
  </si>
  <si>
    <t>ARGELIA</t>
  </si>
  <si>
    <t>EXP. DE CAFÉ DE OCCIDENTE, S. DE R. L.</t>
  </si>
  <si>
    <t>SIGUA FAMILY</t>
  </si>
  <si>
    <t>ENERO</t>
  </si>
  <si>
    <t>YANET ROMERO</t>
  </si>
  <si>
    <t>LEVEN COFFEE EXPORT</t>
  </si>
  <si>
    <t>FRANKLIN MADRID</t>
  </si>
  <si>
    <t>INDIA</t>
  </si>
  <si>
    <t>ALBANIA</t>
  </si>
  <si>
    <t>AGROCOMERCIAL DEL VALLE</t>
  </si>
  <si>
    <t>COCASAM, LTD.</t>
  </si>
  <si>
    <t>COMBRIFOL</t>
  </si>
  <si>
    <t>FEBRERO</t>
  </si>
  <si>
    <t>COCAFELOL</t>
  </si>
  <si>
    <t>CAFÉ VILLA FLORIDA</t>
  </si>
  <si>
    <t>EGIPTO</t>
  </si>
  <si>
    <t>MARZO</t>
  </si>
  <si>
    <t>TROPICAL COFFEE</t>
  </si>
  <si>
    <t>EMILIO GARCIA</t>
  </si>
  <si>
    <t>URUGUAY</t>
  </si>
  <si>
    <t>DELAFINCAH</t>
  </si>
  <si>
    <t>INVERSIONES JERUSALEN</t>
  </si>
  <si>
    <t>SAN MARCOS</t>
  </si>
  <si>
    <t>OMAN</t>
  </si>
  <si>
    <t>ABU DHABI</t>
  </si>
  <si>
    <t>ROGER DOMINGUEZ</t>
  </si>
  <si>
    <t>PACAYAL COFFEE S.A.</t>
  </si>
  <si>
    <t>ABRIL</t>
  </si>
  <si>
    <t>JUNIO*</t>
  </si>
  <si>
    <t>GEORGIA</t>
  </si>
  <si>
    <t>AUSTRIA</t>
  </si>
  <si>
    <t>ADELMO LOPEZ</t>
  </si>
  <si>
    <t>COAGRICSAL</t>
  </si>
  <si>
    <t>JORGE ARTURO SERRANO VILLANUEVA</t>
  </si>
  <si>
    <t>INV. SAN JUAN</t>
  </si>
  <si>
    <t>PANAMA</t>
  </si>
  <si>
    <t>MAYO</t>
  </si>
  <si>
    <t>JULIO*</t>
  </si>
  <si>
    <t>MERCOH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</si>
</sst>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 * #,##0.00_ ;_ * \-#,##0.00_ ;_ * &quot;-&quot;??_ ;_ @_ "/>
    <numFmt numFmtId="165" formatCode="_-* #,##0.00\ _€_-;\-* #,##0.00\ _€_-;_-* &quot;-&quot;??\ _€_-;_-@_-"/>
    <numFmt numFmtId="166" formatCode="_-* #,##0.0000\ _€_-;\-* #,##0.0000\ _€_-;_-* &quot;-&quot;??\ _€_-;_-@_-"/>
    <numFmt numFmtId="167" formatCode="#,##0.00_ ;[Red]\-#,##0.00\ "/>
    <numFmt numFmtId="168" formatCode="#,##0.00_ ;\-#,##0.00\ "/>
    <numFmt numFmtId="169" formatCode="[$$-409]#,##0.00_);[Red]\([$$-409]#,##0.00\)"/>
    <numFmt numFmtId="170" formatCode="0.0%"/>
    <numFmt numFmtId="171" formatCode="_-* #,##0.000000000\ _€_-;\-* #,##0.000000000\ _€_-;_-* &quot;-&quot;??\ _€_-;_-@_-"/>
    <numFmt numFmtId="172" formatCode="_-* #,##0.00000000\ _€_-;\-* #,##0.00000000\ _€_-;_-* &quot;-&quot;??\ _€_-;_-@_-"/>
    <numFmt numFmtId="173" formatCode="[$$-409]#,##0.00_ ;[Red]\-[$$-409]#,##0.00\ "/>
    <numFmt numFmtId="174" formatCode="_ * #,##0_ ;_ * \-#,##0_ ;_ * &quot;-&quot;??_ ;_ @_ 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70C0"/>
      <name val="Calibri"/>
      <family val="2"/>
      <scheme val="minor"/>
    </font>
    <font>
      <b/>
      <sz val="10"/>
      <color theme="3" tint="0.34998626667073579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3" tint="0.34998626667073579"/>
      <name val="Calibri"/>
      <family val="2"/>
      <scheme val="minor"/>
    </font>
    <font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Tahoma"/>
      <family val="2"/>
    </font>
    <font>
      <b/>
      <sz val="24"/>
      <color theme="6" tint="-0.499984740745262"/>
      <name val="Calibri"/>
      <family val="2"/>
      <scheme val="minor"/>
    </font>
    <font>
      <b/>
      <sz val="9"/>
      <color theme="0"/>
      <name val="Tahoma"/>
      <family val="2"/>
    </font>
    <font>
      <sz val="9"/>
      <name val="Tahoma"/>
      <family val="2"/>
    </font>
    <font>
      <sz val="9"/>
      <color theme="1"/>
      <name val="Tahoma"/>
      <family val="2"/>
    </font>
    <font>
      <sz val="9"/>
      <color theme="1" tint="0.249977111117893"/>
      <name val="Tahoma"/>
      <family val="2"/>
    </font>
    <font>
      <b/>
      <sz val="10"/>
      <color theme="0"/>
      <name val="Calibri"/>
      <family val="2"/>
      <scheme val="minor"/>
    </font>
    <font>
      <b/>
      <sz val="9"/>
      <color theme="1"/>
      <name val="Tahoma"/>
      <family val="2"/>
    </font>
    <font>
      <sz val="14"/>
      <color theme="3" tint="-0.249977111117893"/>
      <name val="Calibri"/>
      <family val="2"/>
      <scheme val="minor"/>
    </font>
    <font>
      <sz val="24"/>
      <color theme="1"/>
      <name val="Tahoma"/>
      <family val="2"/>
    </font>
    <font>
      <sz val="14"/>
      <color theme="1"/>
      <name val="Calibri"/>
      <family val="2"/>
      <scheme val="minor"/>
    </font>
    <font>
      <b/>
      <sz val="12"/>
      <color theme="6" tint="-0.499984740745262"/>
      <name val="Tahoma"/>
      <family val="2"/>
    </font>
    <font>
      <sz val="10"/>
      <color theme="1"/>
      <name val="Tahoma"/>
      <family val="2"/>
    </font>
    <font>
      <sz val="9"/>
      <color theme="0"/>
      <name val="Tahoma"/>
      <family val="2"/>
    </font>
    <font>
      <sz val="9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theme="4" tint="0.7999816888943144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4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9" fontId="0" fillId="2" borderId="0" xfId="2" applyFont="1" applyFill="1"/>
    <xf numFmtId="165" fontId="0" fillId="2" borderId="0" xfId="0" applyNumberFormat="1" applyFill="1"/>
    <xf numFmtId="0" fontId="3" fillId="2" borderId="0" xfId="0" applyFont="1" applyFill="1"/>
    <xf numFmtId="165" fontId="5" fillId="2" borderId="0" xfId="0" applyNumberFormat="1" applyFont="1" applyFill="1" applyAlignment="1">
      <alignment horizontal="center"/>
    </xf>
    <xf numFmtId="49" fontId="6" fillId="2" borderId="0" xfId="0" applyNumberFormat="1" applyFont="1" applyFill="1" applyBorder="1" applyAlignment="1">
      <alignment horizontal="left" vertical="center"/>
    </xf>
    <xf numFmtId="0" fontId="7" fillId="2" borderId="0" xfId="0" applyFont="1" applyFill="1"/>
    <xf numFmtId="168" fontId="7" fillId="2" borderId="0" xfId="0" applyNumberFormat="1" applyFont="1" applyFill="1"/>
    <xf numFmtId="164" fontId="7" fillId="2" borderId="0" xfId="1" applyFont="1" applyFill="1" applyAlignment="1">
      <alignment horizontal="center"/>
    </xf>
    <xf numFmtId="4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0" fontId="7" fillId="2" borderId="0" xfId="0" applyFont="1" applyFill="1" applyAlignment="1">
      <alignment horizontal="center"/>
    </xf>
    <xf numFmtId="167" fontId="7" fillId="2" borderId="0" xfId="1" applyNumberFormat="1" applyFont="1" applyFill="1"/>
    <xf numFmtId="165" fontId="8" fillId="2" borderId="0" xfId="1" applyNumberFormat="1" applyFont="1" applyFill="1" applyAlignment="1">
      <alignment horizontal="center"/>
    </xf>
    <xf numFmtId="164" fontId="9" fillId="2" borderId="0" xfId="1" applyFont="1" applyFill="1"/>
    <xf numFmtId="171" fontId="9" fillId="2" borderId="0" xfId="1" applyNumberFormat="1" applyFont="1" applyFill="1"/>
    <xf numFmtId="172" fontId="9" fillId="2" borderId="0" xfId="1" applyNumberFormat="1" applyFont="1" applyFill="1"/>
    <xf numFmtId="168" fontId="0" fillId="2" borderId="0" xfId="0" applyNumberFormat="1" applyFill="1"/>
    <xf numFmtId="0" fontId="0" fillId="2" borderId="0" xfId="0" applyFill="1" applyBorder="1"/>
    <xf numFmtId="9" fontId="0" fillId="2" borderId="0" xfId="2" applyFont="1" applyFill="1" applyBorder="1"/>
    <xf numFmtId="0" fontId="0" fillId="2" borderId="0" xfId="0" applyFill="1" applyBorder="1" applyAlignment="1">
      <alignment vertical="top" wrapText="1"/>
    </xf>
    <xf numFmtId="0" fontId="3" fillId="2" borderId="0" xfId="0" applyFont="1" applyFill="1" applyBorder="1" applyAlignment="1">
      <alignment horizontal="center" wrapText="1"/>
    </xf>
    <xf numFmtId="14" fontId="3" fillId="2" borderId="0" xfId="0" applyNumberFormat="1" applyFont="1" applyFill="1" applyBorder="1" applyAlignment="1">
      <alignment horizontal="center" wrapText="1"/>
    </xf>
    <xf numFmtId="17" fontId="0" fillId="2" borderId="0" xfId="0" applyNumberFormat="1" applyFill="1" applyBorder="1" applyAlignment="1">
      <alignment horizontal="center"/>
    </xf>
    <xf numFmtId="164" fontId="0" fillId="2" borderId="0" xfId="1" applyFont="1" applyFill="1" applyBorder="1" applyAlignment="1">
      <alignment horizontal="center"/>
    </xf>
    <xf numFmtId="164" fontId="4" fillId="2" borderId="0" xfId="1" applyFont="1" applyFill="1" applyBorder="1" applyAlignment="1">
      <alignment horizontal="center"/>
    </xf>
    <xf numFmtId="166" fontId="0" fillId="2" borderId="0" xfId="1" applyNumberFormat="1" applyFont="1" applyFill="1" applyBorder="1"/>
    <xf numFmtId="164" fontId="0" fillId="2" borderId="0" xfId="0" applyNumberFormat="1" applyFill="1"/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165" fontId="12" fillId="2" borderId="0" xfId="0" applyNumberFormat="1" applyFont="1" applyFill="1"/>
    <xf numFmtId="164" fontId="12" fillId="2" borderId="0" xfId="1" applyFont="1" applyFill="1"/>
    <xf numFmtId="0" fontId="12" fillId="2" borderId="0" xfId="0" applyFont="1" applyFill="1"/>
    <xf numFmtId="165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165" fontId="0" fillId="2" borderId="0" xfId="0" applyNumberFormat="1" applyFill="1" applyAlignment="1">
      <alignment horizontal="center"/>
    </xf>
    <xf numFmtId="9" fontId="0" fillId="2" borderId="0" xfId="2" applyFont="1" applyFill="1" applyAlignment="1">
      <alignment horizontal="center"/>
    </xf>
    <xf numFmtId="164" fontId="12" fillId="2" borderId="0" xfId="1" applyFont="1" applyFill="1" applyAlignment="1">
      <alignment horizontal="center"/>
    </xf>
    <xf numFmtId="164" fontId="0" fillId="0" borderId="0" xfId="1" applyFont="1"/>
    <xf numFmtId="165" fontId="12" fillId="2" borderId="0" xfId="0" applyNumberFormat="1" applyFont="1" applyFill="1" applyAlignment="1">
      <alignment horizontal="center"/>
    </xf>
    <xf numFmtId="0" fontId="12" fillId="2" borderId="1" xfId="0" applyFont="1" applyFill="1" applyBorder="1"/>
    <xf numFmtId="165" fontId="12" fillId="2" borderId="1" xfId="0" applyNumberFormat="1" applyFont="1" applyFill="1" applyBorder="1"/>
    <xf numFmtId="165" fontId="12" fillId="2" borderId="1" xfId="0" applyNumberFormat="1" applyFont="1" applyFill="1" applyBorder="1" applyAlignment="1">
      <alignment horizontal="center"/>
    </xf>
    <xf numFmtId="164" fontId="12" fillId="2" borderId="1" xfId="1" applyFont="1" applyFill="1" applyBorder="1"/>
    <xf numFmtId="0" fontId="14" fillId="2" borderId="0" xfId="0" applyFont="1" applyFill="1"/>
    <xf numFmtId="49" fontId="18" fillId="2" borderId="2" xfId="0" applyNumberFormat="1" applyFont="1" applyFill="1" applyBorder="1" applyAlignment="1">
      <alignment horizontal="left" vertical="center" wrapText="1"/>
    </xf>
    <xf numFmtId="164" fontId="18" fillId="2" borderId="0" xfId="1" applyFont="1" applyFill="1" applyAlignment="1">
      <alignment horizontal="center"/>
    </xf>
    <xf numFmtId="167" fontId="19" fillId="2" borderId="3" xfId="1" applyNumberFormat="1" applyFont="1" applyFill="1" applyBorder="1" applyAlignment="1">
      <alignment vertical="center"/>
    </xf>
    <xf numFmtId="168" fontId="18" fillId="2" borderId="0" xfId="1" applyNumberFormat="1" applyFont="1" applyFill="1" applyAlignment="1">
      <alignment vertical="center"/>
    </xf>
    <xf numFmtId="173" fontId="19" fillId="2" borderId="3" xfId="0" applyNumberFormat="1" applyFont="1" applyFill="1" applyBorder="1"/>
    <xf numFmtId="49" fontId="20" fillId="2" borderId="0" xfId="0" applyNumberFormat="1" applyFont="1" applyFill="1" applyBorder="1" applyAlignment="1">
      <alignment horizontal="left" vertical="center"/>
    </xf>
    <xf numFmtId="0" fontId="20" fillId="2" borderId="0" xfId="0" applyFont="1" applyFill="1"/>
    <xf numFmtId="168" fontId="20" fillId="2" borderId="0" xfId="0" applyNumberFormat="1" applyFont="1" applyFill="1"/>
    <xf numFmtId="164" fontId="20" fillId="2" borderId="0" xfId="1" applyFont="1" applyFill="1" applyAlignment="1">
      <alignment horizontal="center"/>
    </xf>
    <xf numFmtId="4" fontId="20" fillId="2" borderId="0" xfId="0" applyNumberFormat="1" applyFont="1" applyFill="1" applyAlignment="1">
      <alignment horizontal="center"/>
    </xf>
    <xf numFmtId="4" fontId="20" fillId="2" borderId="0" xfId="0" applyNumberFormat="1" applyFont="1" applyFill="1"/>
    <xf numFmtId="0" fontId="20" fillId="2" borderId="0" xfId="0" applyFont="1" applyFill="1" applyAlignment="1">
      <alignment horizontal="center"/>
    </xf>
    <xf numFmtId="167" fontId="20" fillId="2" borderId="0" xfId="1" applyNumberFormat="1" applyFont="1" applyFill="1"/>
    <xf numFmtId="165" fontId="20" fillId="2" borderId="0" xfId="1" applyNumberFormat="1" applyFont="1" applyFill="1" applyAlignment="1">
      <alignment horizontal="center"/>
    </xf>
    <xf numFmtId="0" fontId="0" fillId="2" borderId="0" xfId="0" applyFont="1" applyFill="1"/>
    <xf numFmtId="0" fontId="14" fillId="2" borderId="0" xfId="0" applyFont="1" applyFill="1" applyAlignment="1">
      <alignment vertical="top" wrapText="1"/>
    </xf>
    <xf numFmtId="3" fontId="14" fillId="2" borderId="0" xfId="0" applyNumberFormat="1" applyFont="1" applyFill="1"/>
    <xf numFmtId="174" fontId="14" fillId="2" borderId="0" xfId="1" applyNumberFormat="1" applyFont="1" applyFill="1" applyAlignment="1">
      <alignment vertical="top" wrapText="1"/>
    </xf>
    <xf numFmtId="164" fontId="0" fillId="2" borderId="0" xfId="1" applyFont="1" applyFill="1"/>
    <xf numFmtId="170" fontId="1" fillId="2" borderId="0" xfId="2" applyNumberFormat="1" applyFont="1" applyFill="1"/>
    <xf numFmtId="0" fontId="0" fillId="2" borderId="0" xfId="1" applyNumberFormat="1" applyFont="1" applyFill="1" applyAlignment="1">
      <alignment horizontal="left"/>
    </xf>
    <xf numFmtId="0" fontId="24" fillId="2" borderId="0" xfId="0" applyFont="1" applyFill="1"/>
    <xf numFmtId="164" fontId="18" fillId="2" borderId="0" xfId="1" applyFont="1" applyFill="1" applyAlignment="1">
      <alignment vertical="center"/>
    </xf>
    <xf numFmtId="0" fontId="21" fillId="3" borderId="8" xfId="0" applyFont="1" applyFill="1" applyBorder="1" applyAlignment="1">
      <alignment horizontal="center" vertical="center"/>
    </xf>
    <xf numFmtId="164" fontId="21" fillId="3" borderId="8" xfId="1" applyFont="1" applyFill="1" applyBorder="1" applyAlignment="1">
      <alignment horizontal="center" vertical="center"/>
    </xf>
    <xf numFmtId="0" fontId="21" fillId="3" borderId="8" xfId="0" applyFont="1" applyFill="1" applyBorder="1" applyAlignment="1">
      <alignment horizontal="center" wrapText="1"/>
    </xf>
    <xf numFmtId="164" fontId="13" fillId="3" borderId="8" xfId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9" fontId="17" fillId="3" borderId="10" xfId="0" applyNumberFormat="1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2" fillId="4" borderId="8" xfId="0" applyFont="1" applyFill="1" applyBorder="1" applyAlignment="1">
      <alignment horizontal="center"/>
    </xf>
    <xf numFmtId="49" fontId="17" fillId="4" borderId="5" xfId="0" applyNumberFormat="1" applyFont="1" applyFill="1" applyBorder="1" applyAlignment="1">
      <alignment horizontal="left" vertical="center" wrapText="1"/>
    </xf>
    <xf numFmtId="168" fontId="17" fillId="4" borderId="5" xfId="1" applyNumberFormat="1" applyFont="1" applyFill="1" applyBorder="1"/>
    <xf numFmtId="168" fontId="17" fillId="4" borderId="5" xfId="1" applyNumberFormat="1" applyFont="1" applyFill="1" applyBorder="1" applyAlignment="1">
      <alignment horizontal="center"/>
    </xf>
    <xf numFmtId="167" fontId="17" fillId="4" borderId="5" xfId="1" applyNumberFormat="1" applyFont="1" applyFill="1" applyBorder="1"/>
    <xf numFmtId="169" fontId="17" fillId="4" borderId="5" xfId="0" applyNumberFormat="1" applyFont="1" applyFill="1" applyBorder="1"/>
    <xf numFmtId="165" fontId="17" fillId="4" borderId="5" xfId="1" applyNumberFormat="1" applyFont="1" applyFill="1" applyBorder="1" applyAlignment="1">
      <alignment horizontal="center"/>
    </xf>
    <xf numFmtId="0" fontId="15" fillId="3" borderId="6" xfId="0" applyFont="1" applyFill="1" applyBorder="1" applyAlignment="1">
      <alignment horizontal="center"/>
    </xf>
    <xf numFmtId="0" fontId="15" fillId="3" borderId="7" xfId="0" applyFont="1" applyFill="1" applyBorder="1" applyAlignment="1">
      <alignment horizontal="center"/>
    </xf>
    <xf numFmtId="0" fontId="15" fillId="3" borderId="8" xfId="0" applyFont="1" applyFill="1" applyBorder="1" applyAlignment="1">
      <alignment horizontal="center" vertical="center" wrapText="1"/>
    </xf>
    <xf numFmtId="0" fontId="26" fillId="2" borderId="0" xfId="0" applyFont="1" applyFill="1"/>
    <xf numFmtId="164" fontId="27" fillId="2" borderId="0" xfId="1" applyFont="1" applyFill="1" applyAlignment="1">
      <alignment horizontal="right"/>
    </xf>
    <xf numFmtId="170" fontId="19" fillId="2" borderId="4" xfId="2" applyNumberFormat="1" applyFont="1" applyFill="1" applyBorder="1" applyAlignment="1">
      <alignment horizontal="right"/>
    </xf>
    <xf numFmtId="164" fontId="27" fillId="2" borderId="0" xfId="1" applyFont="1" applyFill="1" applyBorder="1" applyAlignment="1">
      <alignment horizontal="center"/>
    </xf>
    <xf numFmtId="10" fontId="27" fillId="2" borderId="0" xfId="0" applyNumberFormat="1" applyFont="1" applyFill="1" applyBorder="1" applyAlignment="1">
      <alignment horizontal="center"/>
    </xf>
    <xf numFmtId="164" fontId="27" fillId="2" borderId="1" xfId="1" applyFont="1" applyFill="1" applyBorder="1" applyAlignment="1">
      <alignment horizontal="center"/>
    </xf>
    <xf numFmtId="10" fontId="27" fillId="2" borderId="1" xfId="0" applyNumberFormat="1" applyFont="1" applyFill="1" applyBorder="1" applyAlignment="1">
      <alignment horizontal="center"/>
    </xf>
    <xf numFmtId="164" fontId="28" fillId="2" borderId="0" xfId="1" applyFont="1" applyFill="1" applyAlignment="1">
      <alignment horizontal="center"/>
    </xf>
    <xf numFmtId="167" fontId="28" fillId="2" borderId="3" xfId="1" applyNumberFormat="1" applyFont="1" applyFill="1" applyBorder="1" applyAlignment="1">
      <alignment vertical="center"/>
    </xf>
    <xf numFmtId="173" fontId="28" fillId="2" borderId="3" xfId="0" applyNumberFormat="1" applyFont="1" applyFill="1" applyBorder="1"/>
    <xf numFmtId="170" fontId="28" fillId="2" borderId="4" xfId="2" applyNumberFormat="1" applyFont="1" applyFill="1" applyBorder="1" applyAlignment="1">
      <alignment horizontal="right"/>
    </xf>
    <xf numFmtId="165" fontId="13" fillId="3" borderId="0" xfId="0" applyNumberFormat="1" applyFont="1" applyFill="1"/>
    <xf numFmtId="164" fontId="13" fillId="5" borderId="15" xfId="1" applyFont="1" applyFill="1" applyBorder="1"/>
    <xf numFmtId="164" fontId="19" fillId="2" borderId="0" xfId="1" applyFont="1" applyFill="1" applyAlignment="1">
      <alignment horizontal="center"/>
    </xf>
    <xf numFmtId="164" fontId="13" fillId="5" borderId="15" xfId="1" applyFont="1" applyFill="1" applyBorder="1" applyAlignment="1">
      <alignment horizontal="left"/>
    </xf>
    <xf numFmtId="164" fontId="0" fillId="2" borderId="0" xfId="1" applyFont="1" applyFill="1" applyAlignment="1">
      <alignment horizontal="left"/>
    </xf>
    <xf numFmtId="164" fontId="13" fillId="3" borderId="0" xfId="1" applyFont="1" applyFill="1"/>
    <xf numFmtId="170" fontId="13" fillId="3" borderId="0" xfId="2" applyNumberFormat="1" applyFont="1" applyFill="1"/>
    <xf numFmtId="0" fontId="0" fillId="2" borderId="0" xfId="0" applyFont="1" applyFill="1" applyBorder="1"/>
    <xf numFmtId="0" fontId="14" fillId="3" borderId="0" xfId="0" applyFont="1" applyFill="1"/>
    <xf numFmtId="170" fontId="29" fillId="2" borderId="4" xfId="2" applyNumberFormat="1" applyFont="1" applyFill="1" applyBorder="1" applyAlignment="1">
      <alignment horizontal="right"/>
    </xf>
    <xf numFmtId="170" fontId="16" fillId="2" borderId="0" xfId="2" applyNumberFormat="1" applyFont="1" applyFill="1" applyAlignment="1">
      <alignment horizontal="center" vertical="top"/>
    </xf>
    <xf numFmtId="0" fontId="26" fillId="2" borderId="14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left" vertical="top" wrapText="1"/>
    </xf>
    <xf numFmtId="0" fontId="25" fillId="2" borderId="14" xfId="0" applyFont="1" applyFill="1" applyBorder="1" applyAlignment="1">
      <alignment horizontal="left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23" fillId="2" borderId="0" xfId="0" applyFont="1" applyFill="1" applyBorder="1" applyAlignment="1">
      <alignment horizontal="center" vertical="center"/>
    </xf>
    <xf numFmtId="0" fontId="13" fillId="3" borderId="0" xfId="0" applyFont="1" applyFill="1"/>
  </cellXfs>
  <cellStyles count="3">
    <cellStyle name="Millares" xfId="1" builtinId="3"/>
    <cellStyle name="Normal" xfId="0" builtinId="0"/>
    <cellStyle name="Porcentaje" xfId="2" builtinId="5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Comparativo Ventas y Exportaciones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Boletin!$M$14</c:f>
              <c:strCache>
                <c:ptCount val="1"/>
                <c:pt idx="0">
                  <c:v>2024-2025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Boletin!$M$15:$M$16</c:f>
              <c:numCache>
                <c:formatCode>#,##0</c:formatCode>
                <c:ptCount val="2"/>
                <c:pt idx="0">
                  <c:v>5788381.9800000004</c:v>
                </c:pt>
                <c:pt idx="1">
                  <c:v>5456821.1100000003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3A-4FFD-9D0C-5703A934DBB0}"/>
            </c:ext>
          </c:extLst>
        </c:ser>
        <c:ser>
          <c:idx val="1"/>
          <c:order val="1"/>
          <c:tx>
            <c:strRef>
              <c:f>Boletin!$N$14</c:f>
              <c:strCache>
                <c:ptCount val="1"/>
                <c:pt idx="0">
                  <c:v>2025-2026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Boletin!$N$15:$N$16</c:f>
              <c:numCache>
                <c:formatCode>#,##0</c:formatCode>
                <c:ptCount val="2"/>
                <c:pt idx="0">
                  <c:v>7139397.3100000117</c:v>
                </c:pt>
                <c:pt idx="1">
                  <c:v>6796842.4500000607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3A-4FFD-9D0C-5703A934DBB0}"/>
            </c:ext>
          </c:extLst>
        </c:ser>
        <c:ser>
          <c:idx val="2"/>
          <c:order val="2"/>
          <c:tx>
            <c:strRef>
              <c:f>Boletin!$O$14</c:f>
              <c:strCache>
                <c:ptCount val="1"/>
                <c:pt idx="0">
                  <c:v>Diferencia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843A-4FFD-9D0C-5703A934DBB0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843A-4FFD-9D0C-5703A934DBB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Boletin!$L$15:$L$16</c:f>
              <c:strCache>
                <c:ptCount val="2"/>
                <c:pt idx="0">
                  <c:v>Ventas </c:v>
                </c:pt>
                <c:pt idx="1">
                  <c:v>Exportaciones </c:v>
                </c:pt>
              </c:strCache>
            </c:strRef>
          </c:cat>
          <c:val>
            <c:numRef>
              <c:f>Boletin!$O$15:$O$16</c:f>
              <c:numCache>
                <c:formatCode>_ * #,##0_ ;_ * \-#,##0_ ;_ * "-"??_ ;_ @_ </c:formatCode>
                <c:ptCount val="2"/>
                <c:pt idx="0">
                  <c:v>1351015.3300000113</c:v>
                </c:pt>
                <c:pt idx="1">
                  <c:v>1340021.3400000604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3A-4FFD-9D0C-5703A934DBB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279921528"/>
        <c:axId val="279921920"/>
      </c:barChart>
      <c:catAx>
        <c:axId val="279921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279921920"/>
        <c:crosses val="autoZero"/>
        <c:auto val="1"/>
        <c:lblAlgn val="ctr"/>
        <c:lblOffset val="100"/>
        <c:noMultiLvlLbl val="0"/>
      </c:catAx>
      <c:valAx>
        <c:axId val="2799219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279921528"/>
        <c:crosses val="autoZero"/>
        <c:crossBetween val="between"/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323850</xdr:colOff>
      <xdr:row>0</xdr:row>
      <xdr:rowOff>109537</xdr:rowOff>
    </xdr:from>
    <xdr:to>
      <xdr:col>11</xdr:col>
      <xdr:colOff>438150</xdr:colOff>
      <xdr:row>13</xdr:row>
      <xdr:rowOff>161925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Violeta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6"/>
  <sheetViews>
    <sheetView tabSelected="1" zoomScale="85" zoomScaleNormal="85" workbookViewId="0"/>
  </sheetViews>
  <sheetFormatPr baseColWidth="10" defaultRowHeight="14.5" x14ac:dyDescent="0.35"/>
  <cols>
    <col min="1" max="1" width="23.1796875" style="1" customWidth="1"/>
    <col min="2" max="2" width="18.26953125" style="1" bestFit="1" customWidth="1"/>
    <col min="3" max="3" width="19.1796875" style="1" bestFit="1" customWidth="1"/>
    <col min="4" max="4" width="15.1796875" style="2" customWidth="1"/>
    <col min="5" max="5" width="22.54296875" style="2" bestFit="1" customWidth="1"/>
    <col min="6" max="6" width="17.26953125" style="1" bestFit="1" customWidth="1"/>
    <col min="7" max="7" width="11.54296875" style="1" bestFit="1" customWidth="1"/>
    <col min="8" max="8" width="14" style="1" bestFit="1" customWidth="1"/>
    <col min="9" max="9" width="17.453125" style="1" bestFit="1" customWidth="1"/>
    <col min="10" max="10" width="15.26953125" style="3" bestFit="1" customWidth="1"/>
    <col min="11" max="14" width="11.453125" style="1"/>
    <col min="15" max="15" width="12.54296875" style="1" bestFit="1" customWidth="1"/>
    <col min="16" max="24" width="11.453125" style="1"/>
  </cols>
  <sheetData>
    <row r="1" spans="1:24" ht="29.5" x14ac:dyDescent="0.55000000000000004">
      <c r="A1" s="69" t="s">
        <v>0</v>
      </c>
      <c r="B1" s="30"/>
      <c r="C1" s="30"/>
      <c r="D1" s="31"/>
      <c r="E1" s="31"/>
      <c r="F1" s="30"/>
      <c r="K1" s="111"/>
      <c r="L1" s="111"/>
      <c r="M1" s="111"/>
      <c r="N1" s="111"/>
      <c r="O1" s="111"/>
      <c r="P1" s="111"/>
      <c r="Q1" s="111"/>
      <c r="R1" s="20"/>
      <c r="S1" s="20"/>
      <c r="T1" s="21"/>
      <c r="U1" s="22"/>
      <c r="V1" s="22"/>
      <c r="W1" s="22"/>
      <c r="X1" s="22"/>
    </row>
    <row r="2" spans="1:24" x14ac:dyDescent="0.35">
      <c r="A2" s="30" t="s">
        <v>1</v>
      </c>
      <c r="B2" s="30"/>
      <c r="C2" s="30"/>
      <c r="D2" s="31"/>
      <c r="E2" s="31"/>
      <c r="F2" s="30"/>
      <c r="K2" s="23"/>
      <c r="L2" s="23"/>
      <c r="M2" s="24"/>
      <c r="N2" s="23"/>
      <c r="O2" s="23"/>
      <c r="P2" s="23"/>
      <c r="Q2" s="23"/>
      <c r="R2" s="23"/>
      <c r="S2" s="20"/>
      <c r="T2" s="20"/>
      <c r="U2" s="22"/>
      <c r="V2" s="22"/>
      <c r="W2" s="22"/>
      <c r="X2" s="22"/>
    </row>
    <row r="3" spans="1:24" ht="16" thickBot="1" x14ac:dyDescent="0.4">
      <c r="A3" s="88" t="s">
        <v>88</v>
      </c>
      <c r="B3" s="30"/>
      <c r="C3" s="30"/>
      <c r="D3" s="31"/>
      <c r="E3" s="31"/>
      <c r="F3" s="30"/>
      <c r="K3" s="25"/>
      <c r="L3" s="26"/>
      <c r="M3" s="26"/>
      <c r="N3" s="27"/>
      <c r="O3" s="26"/>
      <c r="P3" s="26"/>
      <c r="Q3" s="26"/>
      <c r="R3" s="20"/>
      <c r="S3" s="20"/>
      <c r="T3" s="20"/>
      <c r="U3" s="22"/>
      <c r="V3" s="22"/>
      <c r="W3" s="22"/>
      <c r="X3" s="22"/>
    </row>
    <row r="4" spans="1:24" ht="15" customHeight="1" x14ac:dyDescent="0.35">
      <c r="A4" s="112" t="s">
        <v>2</v>
      </c>
      <c r="B4" s="85" t="s">
        <v>85</v>
      </c>
      <c r="C4" s="85" t="s">
        <v>103</v>
      </c>
      <c r="D4" s="112" t="s">
        <v>3</v>
      </c>
      <c r="E4" s="114" t="s">
        <v>4</v>
      </c>
      <c r="F4" s="32"/>
      <c r="K4" s="25"/>
      <c r="L4" s="26"/>
      <c r="M4" s="26"/>
      <c r="N4" s="27"/>
      <c r="O4" s="26"/>
      <c r="P4" s="26"/>
      <c r="Q4" s="26"/>
      <c r="R4" s="20"/>
      <c r="S4" s="28"/>
      <c r="T4" s="28"/>
      <c r="U4" s="22"/>
      <c r="V4" s="22"/>
      <c r="W4" s="22"/>
      <c r="X4" s="22"/>
    </row>
    <row r="5" spans="1:24" ht="15" thickBot="1" x14ac:dyDescent="0.4">
      <c r="A5" s="113"/>
      <c r="B5" s="86" t="s">
        <v>5</v>
      </c>
      <c r="C5" s="86" t="s">
        <v>5</v>
      </c>
      <c r="D5" s="113"/>
      <c r="E5" s="115"/>
      <c r="F5" s="32"/>
      <c r="K5" s="25"/>
      <c r="L5" s="26"/>
      <c r="M5" s="26"/>
      <c r="N5" s="27"/>
      <c r="O5" s="26"/>
      <c r="P5" s="26"/>
      <c r="Q5" s="26"/>
      <c r="R5" s="20"/>
      <c r="S5" s="28"/>
      <c r="T5" s="28"/>
      <c r="U5" s="22"/>
      <c r="V5" s="22"/>
      <c r="W5" s="22"/>
      <c r="X5" s="22"/>
    </row>
    <row r="6" spans="1:24" x14ac:dyDescent="0.35">
      <c r="A6" s="33" t="s">
        <v>23</v>
      </c>
      <c r="B6" s="89">
        <v>5729475.8199999994</v>
      </c>
      <c r="C6" s="34">
        <v>7007742.2200000091</v>
      </c>
      <c r="D6" s="91">
        <v>1278266.4000000097</v>
      </c>
      <c r="E6" s="92">
        <v>0.22310355085851638</v>
      </c>
      <c r="F6" s="35"/>
      <c r="K6" s="20"/>
      <c r="L6" s="20"/>
      <c r="M6" s="20"/>
      <c r="N6" s="20"/>
      <c r="O6" s="20"/>
      <c r="P6" s="20"/>
      <c r="Q6" s="20"/>
      <c r="R6" s="20"/>
      <c r="S6" s="20"/>
      <c r="T6" s="20"/>
      <c r="U6" s="22"/>
      <c r="V6" s="22"/>
      <c r="W6" s="22"/>
      <c r="X6" s="22"/>
    </row>
    <row r="7" spans="1:24" x14ac:dyDescent="0.35">
      <c r="A7" s="33" t="s">
        <v>56</v>
      </c>
      <c r="B7" s="34">
        <v>5788381.9800000004</v>
      </c>
      <c r="C7" s="34">
        <v>7139397.3100000117</v>
      </c>
      <c r="D7" s="91">
        <v>1351015.3300000113</v>
      </c>
      <c r="E7" s="92">
        <v>0.23340120514990809</v>
      </c>
      <c r="F7" s="35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16"/>
    </row>
    <row r="8" spans="1:24" x14ac:dyDescent="0.35">
      <c r="A8" s="44" t="s">
        <v>16</v>
      </c>
      <c r="B8" s="46">
        <v>5456821.1100000003</v>
      </c>
      <c r="C8" s="46">
        <v>6796842.4500000607</v>
      </c>
      <c r="D8" s="93">
        <v>1340021.3400000604</v>
      </c>
      <c r="E8" s="94">
        <v>0.24556812711788903</v>
      </c>
      <c r="F8" s="35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</row>
    <row r="9" spans="1:24" x14ac:dyDescent="0.35">
      <c r="A9" s="30" t="s">
        <v>6</v>
      </c>
      <c r="B9" s="30"/>
      <c r="C9" s="30"/>
      <c r="D9" s="31"/>
      <c r="E9" s="31"/>
      <c r="F9" s="30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</row>
    <row r="10" spans="1:24" x14ac:dyDescent="0.35">
      <c r="A10" s="30" t="s">
        <v>7</v>
      </c>
      <c r="B10" s="30"/>
      <c r="C10" s="36"/>
      <c r="D10" s="31"/>
      <c r="E10" s="31"/>
      <c r="F10" s="30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</row>
    <row r="11" spans="1:24" x14ac:dyDescent="0.35">
      <c r="A11" s="30" t="s">
        <v>113</v>
      </c>
      <c r="B11" s="36">
        <v>174647.21000000002</v>
      </c>
      <c r="C11" s="37" t="s">
        <v>41</v>
      </c>
      <c r="D11" s="31"/>
      <c r="E11" s="31"/>
      <c r="F11" s="30"/>
      <c r="K11" s="116"/>
      <c r="L11" s="116"/>
      <c r="M11" s="116"/>
      <c r="N11" s="116"/>
      <c r="O11" s="116"/>
      <c r="P11" s="116"/>
      <c r="Q11" s="116"/>
      <c r="R11" s="116"/>
      <c r="S11" s="116"/>
      <c r="T11" s="116"/>
      <c r="U11" s="116"/>
      <c r="V11" s="116"/>
      <c r="W11" s="116"/>
      <c r="X11" s="116"/>
    </row>
    <row r="12" spans="1:24" ht="15.75" customHeight="1" x14ac:dyDescent="0.35">
      <c r="A12" s="30"/>
      <c r="B12" s="30"/>
      <c r="C12" s="30"/>
      <c r="D12" s="31"/>
      <c r="E12" s="31"/>
      <c r="F12" s="30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6"/>
    </row>
    <row r="13" spans="1:24" ht="15.75" customHeight="1" x14ac:dyDescent="0.35">
      <c r="A13" s="110" t="s">
        <v>8</v>
      </c>
      <c r="B13" s="110"/>
      <c r="C13" s="110"/>
      <c r="D13" s="110"/>
      <c r="E13" s="31"/>
      <c r="F13" s="30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</row>
    <row r="14" spans="1:24" ht="25" x14ac:dyDescent="0.35">
      <c r="A14" s="87" t="s">
        <v>2</v>
      </c>
      <c r="B14" s="87" t="s">
        <v>9</v>
      </c>
      <c r="C14" s="87" t="s">
        <v>10</v>
      </c>
      <c r="D14" s="87" t="s">
        <v>11</v>
      </c>
      <c r="E14" s="87" t="s">
        <v>12</v>
      </c>
      <c r="F14" s="87" t="s">
        <v>13</v>
      </c>
      <c r="G14" s="5"/>
      <c r="J14" s="1"/>
      <c r="K14" s="63"/>
      <c r="L14" s="63" t="s">
        <v>2</v>
      </c>
      <c r="M14" s="63" t="s">
        <v>85</v>
      </c>
      <c r="N14" s="63" t="s">
        <v>103</v>
      </c>
      <c r="O14" s="63" t="s">
        <v>54</v>
      </c>
      <c r="P14" s="63"/>
      <c r="Q14" s="63"/>
      <c r="R14" s="63"/>
      <c r="S14" s="63"/>
      <c r="T14" s="63"/>
      <c r="U14" s="63"/>
      <c r="V14" s="63"/>
      <c r="W14" s="63"/>
      <c r="X14" s="63"/>
    </row>
    <row r="15" spans="1:24" x14ac:dyDescent="0.35">
      <c r="A15" s="35" t="s">
        <v>14</v>
      </c>
      <c r="B15" s="33">
        <v>6833095.0100000091</v>
      </c>
      <c r="C15" s="33">
        <v>1594693697.7381127</v>
      </c>
      <c r="D15" s="42">
        <v>233.37794885104498</v>
      </c>
      <c r="E15" s="40">
        <v>42290194868.620018</v>
      </c>
      <c r="F15" s="33">
        <v>6189.0248572176606</v>
      </c>
      <c r="J15" s="4"/>
      <c r="K15" s="63"/>
      <c r="L15" s="47" t="s">
        <v>15</v>
      </c>
      <c r="M15" s="64">
        <f>+B7</f>
        <v>5788381.9800000004</v>
      </c>
      <c r="N15" s="64">
        <f>+C7</f>
        <v>7139397.3100000117</v>
      </c>
      <c r="O15" s="65">
        <f>D7</f>
        <v>1351015.3300000113</v>
      </c>
      <c r="P15" s="63"/>
      <c r="Q15" s="63"/>
      <c r="R15" s="63"/>
      <c r="S15" s="63"/>
      <c r="T15" s="63"/>
      <c r="U15" s="63"/>
      <c r="V15" s="63"/>
      <c r="W15" s="63"/>
      <c r="X15" s="63"/>
    </row>
    <row r="16" spans="1:24" x14ac:dyDescent="0.35">
      <c r="A16" s="35" t="s">
        <v>56</v>
      </c>
      <c r="B16" s="33">
        <v>7139397.3100000117</v>
      </c>
      <c r="C16" s="33">
        <v>2239969478.7167921</v>
      </c>
      <c r="D16" s="42">
        <v>313.74769906408085</v>
      </c>
      <c r="E16" s="34">
        <v>59275788980.441353</v>
      </c>
      <c r="F16" s="33">
        <v>8302.6320579490566</v>
      </c>
      <c r="G16" s="29"/>
      <c r="J16" s="4"/>
      <c r="K16" s="63"/>
      <c r="L16" s="47" t="s">
        <v>16</v>
      </c>
      <c r="M16" s="64">
        <f>+B8</f>
        <v>5456821.1100000003</v>
      </c>
      <c r="N16" s="64">
        <f>+C8</f>
        <v>6796842.4500000607</v>
      </c>
      <c r="O16" s="65">
        <f>D8</f>
        <v>1340021.3400000604</v>
      </c>
      <c r="P16" s="63"/>
      <c r="Q16" s="63"/>
      <c r="R16" s="63"/>
      <c r="S16" s="63"/>
      <c r="T16" s="63"/>
      <c r="U16" s="63"/>
      <c r="V16" s="63"/>
      <c r="W16" s="63"/>
      <c r="X16" s="63"/>
    </row>
    <row r="17" spans="1:24" ht="15.75" customHeight="1" x14ac:dyDescent="0.35">
      <c r="A17" s="43" t="s">
        <v>16</v>
      </c>
      <c r="B17" s="44">
        <v>6796842.4500000607</v>
      </c>
      <c r="C17" s="44">
        <v>2144194046.690696</v>
      </c>
      <c r="D17" s="45">
        <v>315.46914062877488</v>
      </c>
      <c r="E17" s="46">
        <v>56841856967.532219</v>
      </c>
      <c r="F17" s="44">
        <v>8362.9799257053128</v>
      </c>
      <c r="G17" s="29"/>
      <c r="J17" s="109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</row>
    <row r="18" spans="1:24" ht="15" customHeight="1" x14ac:dyDescent="0.35">
      <c r="C18" s="29"/>
      <c r="E18" s="6"/>
      <c r="J18" s="109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</row>
    <row r="19" spans="1:24" x14ac:dyDescent="0.35">
      <c r="D19" s="39"/>
      <c r="E19" s="38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</row>
    <row r="20" spans="1:24" x14ac:dyDescent="0.35">
      <c r="B20" s="4"/>
      <c r="D20" s="38"/>
      <c r="E20" s="38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</row>
    <row r="21" spans="1:24" x14ac:dyDescent="0.35">
      <c r="C21" s="4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</row>
    <row r="22" spans="1:24" x14ac:dyDescent="0.35"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</row>
    <row r="23" spans="1:24" x14ac:dyDescent="0.35"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</row>
    <row r="24" spans="1:24" x14ac:dyDescent="0.35"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</row>
    <row r="25" spans="1:24" x14ac:dyDescent="0.35"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</row>
    <row r="26" spans="1:24" x14ac:dyDescent="0.35"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</row>
  </sheetData>
  <mergeCells count="7">
    <mergeCell ref="J17:J18"/>
    <mergeCell ref="A13:D13"/>
    <mergeCell ref="K1:Q1"/>
    <mergeCell ref="A4:A5"/>
    <mergeCell ref="D4:D5"/>
    <mergeCell ref="E4:E5"/>
    <mergeCell ref="K7:X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sqref="A1:J1"/>
    </sheetView>
  </sheetViews>
  <sheetFormatPr baseColWidth="10" defaultRowHeight="14.5" x14ac:dyDescent="0.35"/>
  <cols>
    <col min="1" max="1" width="15.1796875" style="1" customWidth="1"/>
    <col min="2" max="2" width="13.54296875" style="1" bestFit="1" customWidth="1"/>
    <col min="3" max="3" width="17.7265625" style="1" bestFit="1" customWidth="1"/>
    <col min="4" max="4" width="7.81640625" style="1" bestFit="1" customWidth="1"/>
    <col min="5" max="5" width="13.81640625" style="1" bestFit="1" customWidth="1"/>
    <col min="6" max="6" width="17.7265625" style="1" bestFit="1" customWidth="1"/>
    <col min="7" max="7" width="8" style="1" customWidth="1"/>
    <col min="8" max="8" width="13.453125" style="1" bestFit="1" customWidth="1"/>
    <col min="9" max="9" width="15.81640625" style="1" bestFit="1" customWidth="1"/>
    <col min="10" max="10" width="7.26953125" style="1" bestFit="1" customWidth="1"/>
  </cols>
  <sheetData>
    <row r="1" spans="1:10" ht="18.5" x14ac:dyDescent="0.35">
      <c r="A1" s="117" t="s">
        <v>17</v>
      </c>
      <c r="B1" s="117"/>
      <c r="C1" s="117"/>
      <c r="D1" s="117"/>
      <c r="E1" s="117"/>
      <c r="F1" s="117"/>
      <c r="G1" s="117"/>
      <c r="H1" s="117"/>
      <c r="I1" s="117"/>
      <c r="J1" s="117"/>
    </row>
    <row r="2" spans="1:10" x14ac:dyDescent="0.35">
      <c r="A2" s="78" t="s">
        <v>7</v>
      </c>
      <c r="B2" s="118" t="s">
        <v>86</v>
      </c>
      <c r="C2" s="118"/>
      <c r="D2" s="118"/>
      <c r="E2" s="118" t="s">
        <v>112</v>
      </c>
      <c r="F2" s="118"/>
      <c r="G2" s="118"/>
      <c r="H2" s="119" t="s">
        <v>18</v>
      </c>
      <c r="I2" s="120"/>
      <c r="J2" s="121"/>
    </row>
    <row r="3" spans="1:10" ht="34.5" x14ac:dyDescent="0.35">
      <c r="A3" s="75" t="s">
        <v>24</v>
      </c>
      <c r="B3" s="76" t="s">
        <v>19</v>
      </c>
      <c r="C3" s="77" t="s">
        <v>20</v>
      </c>
      <c r="D3" s="77" t="s">
        <v>21</v>
      </c>
      <c r="E3" s="76" t="s">
        <v>19</v>
      </c>
      <c r="F3" s="77" t="s">
        <v>20</v>
      </c>
      <c r="G3" s="77" t="s">
        <v>21</v>
      </c>
      <c r="H3" s="77" t="s">
        <v>19</v>
      </c>
      <c r="I3" s="77" t="s">
        <v>20</v>
      </c>
      <c r="J3" s="77" t="s">
        <v>22</v>
      </c>
    </row>
    <row r="4" spans="1:10" x14ac:dyDescent="0.35">
      <c r="A4" s="48" t="s">
        <v>121</v>
      </c>
      <c r="B4" s="51">
        <v>22580.239999999998</v>
      </c>
      <c r="C4" s="51">
        <v>4808967.1105000004</v>
      </c>
      <c r="D4" s="49">
        <v>212.97236479771698</v>
      </c>
      <c r="E4" s="51">
        <v>39067.699999999997</v>
      </c>
      <c r="F4" s="70">
        <v>13874888.8106</v>
      </c>
      <c r="G4" s="49">
        <v>355.14987599986694</v>
      </c>
      <c r="H4" s="50">
        <v>16487.46</v>
      </c>
      <c r="I4" s="52">
        <v>9065921.7000999991</v>
      </c>
      <c r="J4" s="90">
        <v>0.73017204422982218</v>
      </c>
    </row>
    <row r="5" spans="1:10" x14ac:dyDescent="0.35">
      <c r="A5" s="48" t="s">
        <v>130</v>
      </c>
      <c r="B5" s="51">
        <v>37542.479999999996</v>
      </c>
      <c r="C5" s="51">
        <v>7442328.4560000002</v>
      </c>
      <c r="D5" s="49">
        <v>198.23752868750282</v>
      </c>
      <c r="E5" s="51">
        <v>78552.639999999999</v>
      </c>
      <c r="F5" s="70">
        <v>27896738.420855999</v>
      </c>
      <c r="G5" s="101">
        <v>355.13432038510734</v>
      </c>
      <c r="H5" s="50">
        <v>41010.160000000003</v>
      </c>
      <c r="I5" s="52">
        <v>20454409.964855999</v>
      </c>
      <c r="J5" s="90">
        <v>1.0923668335176582</v>
      </c>
    </row>
    <row r="6" spans="1:10" x14ac:dyDescent="0.35">
      <c r="A6" s="48" t="s">
        <v>152</v>
      </c>
      <c r="B6" s="51">
        <v>112511.45999999998</v>
      </c>
      <c r="C6" s="51">
        <v>30925850.978249997</v>
      </c>
      <c r="D6" s="49">
        <v>274.86845320690003</v>
      </c>
      <c r="E6" s="51">
        <v>354406.64999999997</v>
      </c>
      <c r="F6" s="70">
        <v>132780199.6284</v>
      </c>
      <c r="G6" s="101">
        <v>374.65493276833269</v>
      </c>
      <c r="H6" s="50">
        <v>241895.19</v>
      </c>
      <c r="I6" s="52">
        <v>101854348.65015</v>
      </c>
      <c r="J6" s="90">
        <v>2.1499604573614106</v>
      </c>
    </row>
    <row r="7" spans="1:10" x14ac:dyDescent="0.35">
      <c r="A7" s="48" t="s">
        <v>170</v>
      </c>
      <c r="B7" s="51">
        <v>477448.61999999988</v>
      </c>
      <c r="C7" s="51">
        <v>148764281.42905003</v>
      </c>
      <c r="D7" s="49">
        <v>311.58176020919291</v>
      </c>
      <c r="E7" s="51">
        <v>832563.27000000014</v>
      </c>
      <c r="F7" s="70">
        <v>301882562.19907999</v>
      </c>
      <c r="G7" s="101">
        <v>362.59413918065343</v>
      </c>
      <c r="H7" s="50">
        <v>355114.65000000026</v>
      </c>
      <c r="I7" s="52">
        <v>153118280.77002996</v>
      </c>
      <c r="J7" s="90">
        <v>0.7437756339100956</v>
      </c>
    </row>
    <row r="8" spans="1:10" x14ac:dyDescent="0.35">
      <c r="A8" s="48" t="s">
        <v>179</v>
      </c>
      <c r="B8" s="51">
        <v>790596.77999999991</v>
      </c>
      <c r="C8" s="51">
        <v>271547337.20474398</v>
      </c>
      <c r="D8" s="49">
        <v>343.47134224951435</v>
      </c>
      <c r="E8" s="51">
        <v>1220533.4699999997</v>
      </c>
      <c r="F8" s="70">
        <v>423947762.6928879</v>
      </c>
      <c r="G8" s="101">
        <v>347.34628186221556</v>
      </c>
      <c r="H8" s="50">
        <v>429936.68999999983</v>
      </c>
      <c r="I8" s="52">
        <v>152400425.48814392</v>
      </c>
      <c r="J8" s="90">
        <v>0.54381285236198396</v>
      </c>
    </row>
    <row r="9" spans="1:10" x14ac:dyDescent="0.35">
      <c r="A9" s="48" t="s">
        <v>183</v>
      </c>
      <c r="B9" s="51">
        <v>1059744.4199999995</v>
      </c>
      <c r="C9" s="51">
        <v>386487203.63010001</v>
      </c>
      <c r="D9" s="49">
        <v>364.69850308822595</v>
      </c>
      <c r="E9" s="51">
        <v>1264460.1400000001</v>
      </c>
      <c r="F9" s="70">
        <v>388989263.2449041</v>
      </c>
      <c r="G9" s="101">
        <v>307.63268128396999</v>
      </c>
      <c r="H9" s="50">
        <v>204715.72000000067</v>
      </c>
      <c r="I9" s="52">
        <v>2502059.6148040891</v>
      </c>
      <c r="J9" s="90">
        <v>0.1931746146868136</v>
      </c>
    </row>
    <row r="10" spans="1:10" x14ac:dyDescent="0.35">
      <c r="A10" s="48" t="s">
        <v>194</v>
      </c>
      <c r="B10" s="51">
        <v>719682.38</v>
      </c>
      <c r="C10" s="51">
        <v>270698674.64590204</v>
      </c>
      <c r="D10" s="49">
        <v>376.13630980642051</v>
      </c>
      <c r="E10" s="51">
        <v>885268.3400000002</v>
      </c>
      <c r="F10" s="70">
        <v>261268606.00823903</v>
      </c>
      <c r="G10" s="101">
        <v>295.12927798619677</v>
      </c>
      <c r="H10" s="50">
        <v>165585.9600000002</v>
      </c>
      <c r="I10" s="52">
        <v>-9430068.6376630068</v>
      </c>
      <c r="J10" s="90">
        <v>0.23008199811700294</v>
      </c>
    </row>
    <row r="11" spans="1:10" x14ac:dyDescent="0.35">
      <c r="A11" s="48" t="s">
        <v>203</v>
      </c>
      <c r="B11" s="51">
        <v>993955.9</v>
      </c>
      <c r="C11" s="51">
        <v>368883908.52725595</v>
      </c>
      <c r="D11" s="49">
        <v>371.12703745433367</v>
      </c>
      <c r="E11" s="51">
        <v>993348.99000000011</v>
      </c>
      <c r="F11" s="70">
        <v>285378634.11524099</v>
      </c>
      <c r="G11" s="101">
        <v>287.28939877941684</v>
      </c>
      <c r="H11" s="50">
        <v>-606.90999999991618</v>
      </c>
      <c r="I11" s="52">
        <v>-83505274.412014961</v>
      </c>
      <c r="J11" s="108">
        <v>-6.1060053066732257E-4</v>
      </c>
    </row>
    <row r="12" spans="1:10" x14ac:dyDescent="0.35">
      <c r="A12" s="48" t="s">
        <v>195</v>
      </c>
      <c r="B12" s="51">
        <v>835895.82000000007</v>
      </c>
      <c r="C12" s="51">
        <v>305608467.41456598</v>
      </c>
      <c r="D12" s="49">
        <v>365.60592851698425</v>
      </c>
      <c r="E12" s="51">
        <v>875644.18</v>
      </c>
      <c r="F12" s="70">
        <v>239311995.06999999</v>
      </c>
      <c r="G12" s="101">
        <v>273.29821922644419</v>
      </c>
      <c r="H12" s="50">
        <v>39748.359999999986</v>
      </c>
      <c r="I12" s="52">
        <v>-66296472.344565988</v>
      </c>
      <c r="J12" s="90">
        <v>4.7551810942181742E-2</v>
      </c>
    </row>
    <row r="13" spans="1:10" x14ac:dyDescent="0.35">
      <c r="A13" s="48" t="s">
        <v>204</v>
      </c>
      <c r="B13" s="51">
        <v>598328.07999999996</v>
      </c>
      <c r="C13" s="51">
        <v>207482055.78758001</v>
      </c>
      <c r="D13" s="49">
        <v>346.76971167320113</v>
      </c>
      <c r="E13" s="51">
        <v>252997.07</v>
      </c>
      <c r="F13" s="70">
        <v>68863396.5</v>
      </c>
      <c r="G13" s="101">
        <v>272.19049019026187</v>
      </c>
      <c r="H13" s="50">
        <v>-345331.00999999995</v>
      </c>
      <c r="I13" s="52">
        <v>-138618659.28758001</v>
      </c>
      <c r="J13" s="108">
        <v>-0.57715995879718696</v>
      </c>
    </row>
    <row r="14" spans="1:10" x14ac:dyDescent="0.35">
      <c r="A14" s="48" t="s">
        <v>84</v>
      </c>
      <c r="B14" s="51">
        <v>250780.62</v>
      </c>
      <c r="C14" s="51">
        <v>79115994.460960001</v>
      </c>
      <c r="D14" s="49">
        <v>315.47890128415827</v>
      </c>
      <c r="E14" s="51"/>
      <c r="F14" s="70"/>
      <c r="G14" s="95" t="e">
        <v>#DIV/0!</v>
      </c>
      <c r="H14" s="96"/>
      <c r="I14" s="97"/>
      <c r="J14" s="98">
        <v>0</v>
      </c>
    </row>
    <row r="15" spans="1:10" ht="15" thickBot="1" x14ac:dyDescent="0.4">
      <c r="A15" s="48" t="s">
        <v>87</v>
      </c>
      <c r="B15" s="51">
        <v>218246.33000000005</v>
      </c>
      <c r="C15" s="51">
        <v>66257690.603170007</v>
      </c>
      <c r="D15" s="49">
        <v>303.59131630378386</v>
      </c>
      <c r="E15" s="51"/>
      <c r="F15" s="70"/>
      <c r="G15" s="95" t="e">
        <v>#DIV/0!</v>
      </c>
      <c r="H15" s="96"/>
      <c r="I15" s="97"/>
      <c r="J15" s="98">
        <v>0</v>
      </c>
    </row>
    <row r="16" spans="1:10" ht="15" thickBot="1" x14ac:dyDescent="0.4">
      <c r="A16" s="79" t="s">
        <v>50</v>
      </c>
      <c r="B16" s="80">
        <v>6117313.1299999999</v>
      </c>
      <c r="C16" s="80">
        <v>2148022760.2480779</v>
      </c>
      <c r="D16" s="81">
        <v>351.13827175429844</v>
      </c>
      <c r="E16" s="80">
        <v>6796842.4500000002</v>
      </c>
      <c r="F16" s="80">
        <v>2144194046.690208</v>
      </c>
      <c r="G16" s="81">
        <v>315.46914062870587</v>
      </c>
      <c r="H16" s="82"/>
      <c r="I16" s="83"/>
      <c r="J16" s="84"/>
    </row>
    <row r="17" spans="1:10" x14ac:dyDescent="0.35">
      <c r="A17" s="53" t="s">
        <v>125</v>
      </c>
      <c r="B17" s="54"/>
      <c r="C17" s="55"/>
      <c r="D17" s="56"/>
      <c r="E17" s="57"/>
      <c r="F17" s="58"/>
      <c r="G17" s="59"/>
      <c r="H17" s="60"/>
      <c r="I17" s="54"/>
      <c r="J17" s="61"/>
    </row>
    <row r="18" spans="1:10" x14ac:dyDescent="0.35">
      <c r="A18" s="7"/>
      <c r="B18" s="8"/>
      <c r="C18" s="9"/>
      <c r="D18" s="10"/>
      <c r="E18" s="11"/>
      <c r="F18" s="12"/>
      <c r="G18" s="13"/>
      <c r="H18" s="14"/>
      <c r="I18" s="8"/>
      <c r="J18" s="15"/>
    </row>
    <row r="20" spans="1:10" x14ac:dyDescent="0.35">
      <c r="E20" s="16"/>
      <c r="F20" s="16"/>
    </row>
    <row r="21" spans="1:10" x14ac:dyDescent="0.35">
      <c r="E21" s="17"/>
      <c r="F21" s="18"/>
    </row>
    <row r="25" spans="1:10" x14ac:dyDescent="0.35">
      <c r="E25" s="19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6"/>
  <sheetViews>
    <sheetView zoomScale="85" zoomScaleNormal="85" workbookViewId="0">
      <pane ySplit="2" topLeftCell="A3" activePane="bottomLeft" state="frozen"/>
      <selection activeCell="D75" sqref="D75"/>
      <selection pane="bottomLeft" activeCell="A2" sqref="A2"/>
    </sheetView>
  </sheetViews>
  <sheetFormatPr baseColWidth="10" defaultRowHeight="14.5" x14ac:dyDescent="0.35"/>
  <cols>
    <col min="1" max="1" width="3.7265625" bestFit="1" customWidth="1"/>
    <col min="2" max="2" width="56.26953125" bestFit="1" customWidth="1"/>
    <col min="3" max="3" width="13.1796875" bestFit="1" customWidth="1"/>
    <col min="4" max="6" width="14.7265625" bestFit="1" customWidth="1"/>
    <col min="7" max="7" width="15" bestFit="1" customWidth="1"/>
  </cols>
  <sheetData>
    <row r="1" spans="1:7" ht="18.5" x14ac:dyDescent="0.35">
      <c r="B1" s="122" t="s">
        <v>25</v>
      </c>
      <c r="C1" s="122"/>
      <c r="D1" s="122"/>
      <c r="E1" s="122"/>
      <c r="F1" s="122"/>
      <c r="G1" s="122"/>
    </row>
    <row r="2" spans="1:7" ht="30.75" customHeight="1" x14ac:dyDescent="0.35">
      <c r="A2" s="71" t="s">
        <v>57</v>
      </c>
      <c r="B2" s="71" t="s">
        <v>26</v>
      </c>
      <c r="C2" s="72" t="s">
        <v>27</v>
      </c>
      <c r="D2" s="71" t="s">
        <v>28</v>
      </c>
      <c r="E2" s="71" t="s">
        <v>29</v>
      </c>
      <c r="F2" s="73" t="s">
        <v>55</v>
      </c>
      <c r="G2" s="72" t="s">
        <v>30</v>
      </c>
    </row>
    <row r="3" spans="1:7" x14ac:dyDescent="0.35">
      <c r="A3" s="1">
        <v>1</v>
      </c>
      <c r="B3" s="1" t="s">
        <v>60</v>
      </c>
      <c r="C3" s="4">
        <v>56150</v>
      </c>
      <c r="D3" s="4">
        <v>1376192.4400000002</v>
      </c>
      <c r="E3" s="4">
        <v>1432342.4400000002</v>
      </c>
      <c r="F3" s="4">
        <v>1460779.1</v>
      </c>
      <c r="G3" s="4">
        <v>1391681.8800000001</v>
      </c>
    </row>
    <row r="4" spans="1:7" x14ac:dyDescent="0.35">
      <c r="A4" s="1">
        <v>2</v>
      </c>
      <c r="B4" s="1" t="s">
        <v>34</v>
      </c>
      <c r="C4" s="4">
        <v>4759.13</v>
      </c>
      <c r="D4" s="4">
        <v>855198.12</v>
      </c>
      <c r="E4" s="4">
        <v>859957.25</v>
      </c>
      <c r="F4" s="4">
        <v>826058.19</v>
      </c>
      <c r="G4" s="4">
        <v>812365.00000000116</v>
      </c>
    </row>
    <row r="5" spans="1:7" x14ac:dyDescent="0.35">
      <c r="A5" s="1">
        <v>3</v>
      </c>
      <c r="B5" s="1" t="s">
        <v>31</v>
      </c>
      <c r="C5" s="4">
        <v>2923.14</v>
      </c>
      <c r="D5" s="4">
        <v>734040.9</v>
      </c>
      <c r="E5" s="4">
        <v>736964.04</v>
      </c>
      <c r="F5" s="4">
        <v>750420.34000000008</v>
      </c>
      <c r="G5" s="4">
        <v>735572.96999999974</v>
      </c>
    </row>
    <row r="6" spans="1:7" x14ac:dyDescent="0.35">
      <c r="A6" s="1">
        <v>4</v>
      </c>
      <c r="B6" s="62" t="s">
        <v>61</v>
      </c>
      <c r="C6" s="4">
        <v>13080.85</v>
      </c>
      <c r="D6" s="4">
        <v>576020.47</v>
      </c>
      <c r="E6" s="4">
        <v>589101.31999999995</v>
      </c>
      <c r="F6" s="4">
        <v>586772.82000000007</v>
      </c>
      <c r="G6" s="4">
        <v>544421.30000000016</v>
      </c>
    </row>
    <row r="7" spans="1:7" x14ac:dyDescent="0.35">
      <c r="A7" s="1">
        <v>5</v>
      </c>
      <c r="B7" s="1" t="s">
        <v>69</v>
      </c>
      <c r="C7" s="4">
        <v>11949.11</v>
      </c>
      <c r="D7" s="4">
        <v>427716</v>
      </c>
      <c r="E7" s="4">
        <v>439665.11</v>
      </c>
      <c r="F7" s="4">
        <v>469543.96</v>
      </c>
      <c r="G7" s="4">
        <v>424671.79999999958</v>
      </c>
    </row>
    <row r="8" spans="1:7" x14ac:dyDescent="0.35">
      <c r="A8" s="1">
        <v>6</v>
      </c>
      <c r="B8" s="1" t="s">
        <v>37</v>
      </c>
      <c r="C8" s="4">
        <v>10927.11</v>
      </c>
      <c r="D8" s="4">
        <v>430266.25</v>
      </c>
      <c r="E8" s="4">
        <v>441193.36</v>
      </c>
      <c r="F8" s="4">
        <v>453991.21999999991</v>
      </c>
      <c r="G8" s="4">
        <v>423883.1399999985</v>
      </c>
    </row>
    <row r="9" spans="1:7" x14ac:dyDescent="0.35">
      <c r="A9" s="1">
        <v>7</v>
      </c>
      <c r="B9" s="1" t="s">
        <v>66</v>
      </c>
      <c r="C9" s="4">
        <v>9073.5300000000007</v>
      </c>
      <c r="D9" s="4">
        <v>379434.54000000004</v>
      </c>
      <c r="E9" s="4">
        <v>388508.07000000007</v>
      </c>
      <c r="F9" s="4">
        <v>396599.86000000022</v>
      </c>
      <c r="G9" s="4">
        <v>388507.87000000151</v>
      </c>
    </row>
    <row r="10" spans="1:7" x14ac:dyDescent="0.35">
      <c r="A10" s="1">
        <v>8</v>
      </c>
      <c r="B10" s="1" t="s">
        <v>33</v>
      </c>
      <c r="C10" s="4">
        <v>920.68</v>
      </c>
      <c r="D10" s="4">
        <v>294604.82</v>
      </c>
      <c r="E10" s="4">
        <v>295525.5</v>
      </c>
      <c r="F10" s="4">
        <v>263406</v>
      </c>
      <c r="G10" s="4">
        <v>260391</v>
      </c>
    </row>
    <row r="11" spans="1:7" x14ac:dyDescent="0.35">
      <c r="A11" s="1">
        <v>9</v>
      </c>
      <c r="B11" s="1" t="s">
        <v>32</v>
      </c>
      <c r="C11" s="4">
        <v>0</v>
      </c>
      <c r="D11" s="4">
        <v>242201.12</v>
      </c>
      <c r="E11" s="4">
        <v>242201.12</v>
      </c>
      <c r="F11" s="4">
        <v>226791.46999999997</v>
      </c>
      <c r="G11" s="4">
        <v>225657.25999999998</v>
      </c>
    </row>
    <row r="12" spans="1:7" x14ac:dyDescent="0.35">
      <c r="A12" s="1">
        <v>10</v>
      </c>
      <c r="B12" s="1" t="s">
        <v>48</v>
      </c>
      <c r="C12" s="4">
        <v>227.52</v>
      </c>
      <c r="D12" s="4">
        <v>177461.28000000003</v>
      </c>
      <c r="E12" s="4">
        <v>177688.80000000002</v>
      </c>
      <c r="F12" s="4">
        <v>173067.5</v>
      </c>
      <c r="G12" s="4">
        <v>172477.15999999989</v>
      </c>
    </row>
    <row r="13" spans="1:7" x14ac:dyDescent="0.35">
      <c r="A13" s="1">
        <v>11</v>
      </c>
      <c r="B13" s="20" t="s">
        <v>114</v>
      </c>
      <c r="C13" s="4">
        <v>0</v>
      </c>
      <c r="D13" s="4">
        <v>132619.51</v>
      </c>
      <c r="E13" s="4">
        <v>132619.51</v>
      </c>
      <c r="F13" s="4">
        <v>134247.12</v>
      </c>
      <c r="G13" s="4">
        <v>130767.09000000005</v>
      </c>
    </row>
    <row r="14" spans="1:7" x14ac:dyDescent="0.35">
      <c r="A14" s="1">
        <v>12</v>
      </c>
      <c r="B14" s="1" t="s">
        <v>62</v>
      </c>
      <c r="C14" s="4">
        <v>779.15</v>
      </c>
      <c r="D14" s="4">
        <v>121555.44000000002</v>
      </c>
      <c r="E14" s="4">
        <v>122334.59000000001</v>
      </c>
      <c r="F14" s="4">
        <v>120212.41000000002</v>
      </c>
      <c r="G14" s="4">
        <v>119108.65</v>
      </c>
    </row>
    <row r="15" spans="1:7" x14ac:dyDescent="0.35">
      <c r="A15" s="1">
        <v>13</v>
      </c>
      <c r="B15" s="1" t="s">
        <v>77</v>
      </c>
      <c r="C15" s="4">
        <v>0</v>
      </c>
      <c r="D15" s="4">
        <v>96617.06</v>
      </c>
      <c r="E15" s="4">
        <v>96617.06</v>
      </c>
      <c r="F15" s="4">
        <v>110059.5</v>
      </c>
      <c r="G15" s="4">
        <v>102614.97</v>
      </c>
    </row>
    <row r="16" spans="1:7" x14ac:dyDescent="0.35">
      <c r="A16" s="1">
        <v>14</v>
      </c>
      <c r="B16" s="1" t="s">
        <v>115</v>
      </c>
      <c r="C16" s="4">
        <v>0</v>
      </c>
      <c r="D16" s="4">
        <v>88900.859999999986</v>
      </c>
      <c r="E16" s="4">
        <v>88900.859999999986</v>
      </c>
      <c r="F16" s="4">
        <v>89096.959999999977</v>
      </c>
      <c r="G16" s="4">
        <v>88900.70000000007</v>
      </c>
    </row>
    <row r="17" spans="1:7" x14ac:dyDescent="0.35">
      <c r="A17" s="1">
        <v>15</v>
      </c>
      <c r="B17" s="1" t="s">
        <v>68</v>
      </c>
      <c r="C17" s="4">
        <v>195</v>
      </c>
      <c r="D17" s="4">
        <v>87759.829999999987</v>
      </c>
      <c r="E17" s="4">
        <v>87954.829999999987</v>
      </c>
      <c r="F17" s="4">
        <v>96857.989999999991</v>
      </c>
      <c r="G17" s="4">
        <v>87954.8299999999</v>
      </c>
    </row>
    <row r="18" spans="1:7" x14ac:dyDescent="0.35">
      <c r="A18" s="1">
        <v>16</v>
      </c>
      <c r="B18" s="1" t="s">
        <v>81</v>
      </c>
      <c r="C18" s="4">
        <v>265.32</v>
      </c>
      <c r="D18" s="4">
        <v>87747.88</v>
      </c>
      <c r="E18" s="4">
        <v>88013.200000000012</v>
      </c>
      <c r="F18" s="4">
        <v>88969.569999999963</v>
      </c>
      <c r="G18" s="4">
        <v>86397.28999999995</v>
      </c>
    </row>
    <row r="19" spans="1:7" x14ac:dyDescent="0.35">
      <c r="A19" s="1">
        <v>17</v>
      </c>
      <c r="B19" s="1" t="s">
        <v>38</v>
      </c>
      <c r="C19" s="4">
        <v>390.84</v>
      </c>
      <c r="D19" s="4">
        <v>78162.949999999983</v>
      </c>
      <c r="E19" s="4">
        <v>78553.789999999979</v>
      </c>
      <c r="F19" s="4">
        <v>78594.289999999994</v>
      </c>
      <c r="G19" s="4">
        <v>78399.069999999992</v>
      </c>
    </row>
    <row r="20" spans="1:7" x14ac:dyDescent="0.35">
      <c r="A20" s="1">
        <v>18</v>
      </c>
      <c r="B20" s="1" t="s">
        <v>94</v>
      </c>
      <c r="C20" s="4">
        <v>41.6</v>
      </c>
      <c r="D20" s="4">
        <v>80941.7</v>
      </c>
      <c r="E20" s="4">
        <v>80983.3</v>
      </c>
      <c r="F20" s="4">
        <v>82989.849999999991</v>
      </c>
      <c r="G20" s="4">
        <v>68834.330000000016</v>
      </c>
    </row>
    <row r="21" spans="1:7" x14ac:dyDescent="0.35">
      <c r="A21" s="1">
        <v>19</v>
      </c>
      <c r="B21" s="1" t="s">
        <v>58</v>
      </c>
      <c r="C21" s="4">
        <v>38.99</v>
      </c>
      <c r="D21" s="4">
        <v>65162.699999999983</v>
      </c>
      <c r="E21" s="4">
        <v>65201.689999999981</v>
      </c>
      <c r="F21" s="4">
        <v>65159.200000000004</v>
      </c>
      <c r="G21" s="4">
        <v>65159.200000000041</v>
      </c>
    </row>
    <row r="22" spans="1:7" x14ac:dyDescent="0.35">
      <c r="A22" s="1">
        <v>20</v>
      </c>
      <c r="B22" s="1" t="s">
        <v>35</v>
      </c>
      <c r="C22" s="4">
        <v>2048.25</v>
      </c>
      <c r="D22" s="4">
        <v>60044.91</v>
      </c>
      <c r="E22" s="4">
        <v>62093.16</v>
      </c>
      <c r="F22" s="4">
        <v>75010.969999999987</v>
      </c>
      <c r="G22" s="4">
        <v>64128.46</v>
      </c>
    </row>
    <row r="23" spans="1:7" x14ac:dyDescent="0.35">
      <c r="A23" s="1">
        <v>21</v>
      </c>
      <c r="B23" s="1" t="s">
        <v>59</v>
      </c>
      <c r="C23" s="4">
        <v>4233.92</v>
      </c>
      <c r="D23" s="4">
        <v>42873.65</v>
      </c>
      <c r="E23" s="4">
        <v>47107.57</v>
      </c>
      <c r="F23" s="4">
        <v>47091.19</v>
      </c>
      <c r="G23" s="4">
        <v>47091.19</v>
      </c>
    </row>
    <row r="24" spans="1:7" x14ac:dyDescent="0.35">
      <c r="A24" s="1">
        <v>22</v>
      </c>
      <c r="B24" s="1" t="s">
        <v>139</v>
      </c>
      <c r="C24" s="4">
        <v>0</v>
      </c>
      <c r="D24" s="4">
        <v>40483.830000000009</v>
      </c>
      <c r="E24" s="4">
        <v>40483.830000000009</v>
      </c>
      <c r="F24" s="4">
        <v>45228.39</v>
      </c>
      <c r="G24" s="4">
        <v>42753.39</v>
      </c>
    </row>
    <row r="25" spans="1:7" x14ac:dyDescent="0.35">
      <c r="A25" s="1">
        <v>23</v>
      </c>
      <c r="B25" s="1" t="s">
        <v>39</v>
      </c>
      <c r="C25" s="4">
        <v>22348.07</v>
      </c>
      <c r="D25" s="4">
        <v>22794.080000000005</v>
      </c>
      <c r="E25" s="4">
        <v>45142.150000000009</v>
      </c>
      <c r="F25" s="4">
        <v>41466.69</v>
      </c>
      <c r="G25" s="4">
        <v>40195.960000000006</v>
      </c>
    </row>
    <row r="26" spans="1:7" x14ac:dyDescent="0.35">
      <c r="A26" s="1">
        <v>24</v>
      </c>
      <c r="B26" s="62" t="s">
        <v>36</v>
      </c>
      <c r="C26" s="4">
        <v>859.71</v>
      </c>
      <c r="D26" s="4">
        <v>33182.17</v>
      </c>
      <c r="E26" s="4">
        <v>34041.879999999997</v>
      </c>
      <c r="F26" s="4">
        <v>35815.5</v>
      </c>
      <c r="G26" s="4">
        <v>34953</v>
      </c>
    </row>
    <row r="27" spans="1:7" x14ac:dyDescent="0.35">
      <c r="A27" s="1">
        <v>25</v>
      </c>
      <c r="B27" s="1" t="s">
        <v>93</v>
      </c>
      <c r="C27" s="4">
        <v>212.62</v>
      </c>
      <c r="D27" s="4">
        <v>32699.089999999997</v>
      </c>
      <c r="E27" s="4">
        <v>32911.71</v>
      </c>
      <c r="F27" s="4">
        <v>38639.220000000023</v>
      </c>
      <c r="G27" s="4">
        <v>32994.030000000013</v>
      </c>
    </row>
    <row r="28" spans="1:7" x14ac:dyDescent="0.35">
      <c r="A28" s="1">
        <v>26</v>
      </c>
      <c r="B28" s="1" t="s">
        <v>89</v>
      </c>
      <c r="C28" s="4">
        <v>0</v>
      </c>
      <c r="D28" s="4">
        <v>32992.710000000006</v>
      </c>
      <c r="E28" s="4">
        <v>32992.710000000006</v>
      </c>
      <c r="F28" s="4">
        <v>38599.399999999994</v>
      </c>
      <c r="G28" s="4">
        <v>32992.700000000004</v>
      </c>
    </row>
    <row r="29" spans="1:7" x14ac:dyDescent="0.35">
      <c r="A29" s="1">
        <v>27</v>
      </c>
      <c r="B29" s="1" t="s">
        <v>163</v>
      </c>
      <c r="C29" s="4">
        <v>0</v>
      </c>
      <c r="D29" s="4">
        <v>0</v>
      </c>
      <c r="E29" s="4">
        <v>0</v>
      </c>
      <c r="F29" s="4">
        <v>30726</v>
      </c>
      <c r="G29" s="4">
        <v>29416.5</v>
      </c>
    </row>
    <row r="30" spans="1:7" x14ac:dyDescent="0.35">
      <c r="A30" s="1">
        <v>28</v>
      </c>
      <c r="B30" s="1" t="s">
        <v>40</v>
      </c>
      <c r="C30" s="4">
        <v>5804.07</v>
      </c>
      <c r="D30" s="4">
        <v>11822.45</v>
      </c>
      <c r="E30" s="4">
        <v>17626.52</v>
      </c>
      <c r="F30" s="4">
        <v>28668.030000000002</v>
      </c>
      <c r="G30" s="4">
        <v>26035.530000000002</v>
      </c>
    </row>
    <row r="31" spans="1:7" x14ac:dyDescent="0.35">
      <c r="A31" s="1">
        <v>29</v>
      </c>
      <c r="B31" s="1" t="s">
        <v>75</v>
      </c>
      <c r="C31" s="4">
        <v>2153.77</v>
      </c>
      <c r="D31" s="4">
        <v>23292.43</v>
      </c>
      <c r="E31" s="4">
        <v>25446.2</v>
      </c>
      <c r="F31" s="4">
        <v>30471.200000000001</v>
      </c>
      <c r="G31" s="4">
        <v>25446.2</v>
      </c>
    </row>
    <row r="32" spans="1:7" x14ac:dyDescent="0.35">
      <c r="A32" s="1">
        <v>30</v>
      </c>
      <c r="B32" s="1" t="s">
        <v>156</v>
      </c>
      <c r="C32" s="4">
        <v>0</v>
      </c>
      <c r="D32" s="4">
        <v>18105</v>
      </c>
      <c r="E32" s="4">
        <v>18105</v>
      </c>
      <c r="F32" s="4">
        <v>18539.79</v>
      </c>
      <c r="G32" s="4">
        <v>18105</v>
      </c>
    </row>
    <row r="33" spans="1:7" x14ac:dyDescent="0.35">
      <c r="A33" s="1">
        <v>31</v>
      </c>
      <c r="B33" s="1" t="s">
        <v>184</v>
      </c>
      <c r="C33" s="4">
        <v>18.86</v>
      </c>
      <c r="D33" s="4">
        <v>16069</v>
      </c>
      <c r="E33" s="4">
        <v>16087.86</v>
      </c>
      <c r="F33" s="4">
        <v>17302.169999999998</v>
      </c>
      <c r="G33" s="4">
        <v>17302.169999999998</v>
      </c>
    </row>
    <row r="34" spans="1:7" x14ac:dyDescent="0.35">
      <c r="A34" s="1">
        <v>32</v>
      </c>
      <c r="B34" s="1" t="s">
        <v>72</v>
      </c>
      <c r="C34" s="4">
        <v>276.83</v>
      </c>
      <c r="D34" s="4">
        <v>16666.84</v>
      </c>
      <c r="E34" s="4">
        <v>16943.670000000002</v>
      </c>
      <c r="F34" s="4">
        <v>16941.540000000008</v>
      </c>
      <c r="G34" s="4">
        <v>16941.540000000008</v>
      </c>
    </row>
    <row r="35" spans="1:7" x14ac:dyDescent="0.35">
      <c r="A35" s="1">
        <v>33</v>
      </c>
      <c r="B35" s="1" t="s">
        <v>153</v>
      </c>
      <c r="C35" s="4">
        <v>0</v>
      </c>
      <c r="D35" s="4">
        <v>14945.26</v>
      </c>
      <c r="E35" s="4">
        <v>14945.26</v>
      </c>
      <c r="F35" s="4">
        <v>14944.810000000001</v>
      </c>
      <c r="G35" s="4">
        <v>14944.81</v>
      </c>
    </row>
    <row r="36" spans="1:7" x14ac:dyDescent="0.35">
      <c r="A36" s="1">
        <v>34</v>
      </c>
      <c r="B36" s="1" t="s">
        <v>74</v>
      </c>
      <c r="C36" s="4">
        <v>201.6</v>
      </c>
      <c r="D36" s="4">
        <v>13448.19</v>
      </c>
      <c r="E36" s="4">
        <v>13649.79</v>
      </c>
      <c r="F36" s="4">
        <v>13649.79</v>
      </c>
      <c r="G36" s="4">
        <v>13649.79</v>
      </c>
    </row>
    <row r="37" spans="1:7" x14ac:dyDescent="0.35">
      <c r="A37" s="1">
        <v>35</v>
      </c>
      <c r="B37" s="1" t="s">
        <v>117</v>
      </c>
      <c r="C37" s="4">
        <v>0</v>
      </c>
      <c r="D37" s="4">
        <v>12766</v>
      </c>
      <c r="E37" s="4">
        <v>12766</v>
      </c>
      <c r="F37" s="4">
        <v>14940</v>
      </c>
      <c r="G37" s="4">
        <v>12762.800000000001</v>
      </c>
    </row>
    <row r="38" spans="1:7" x14ac:dyDescent="0.35">
      <c r="A38" s="1">
        <v>36</v>
      </c>
      <c r="B38" s="1" t="s">
        <v>172</v>
      </c>
      <c r="C38" s="4">
        <v>0</v>
      </c>
      <c r="D38" s="4">
        <v>10979.5</v>
      </c>
      <c r="E38" s="4">
        <v>10979.5</v>
      </c>
      <c r="F38" s="4">
        <v>21521.23</v>
      </c>
      <c r="G38" s="4">
        <v>10574.490000000002</v>
      </c>
    </row>
    <row r="39" spans="1:7" x14ac:dyDescent="0.35">
      <c r="A39" s="1">
        <v>37</v>
      </c>
      <c r="B39" s="1" t="s">
        <v>80</v>
      </c>
      <c r="C39" s="4">
        <v>2199.0100000000002</v>
      </c>
      <c r="D39" s="4">
        <v>8404.5</v>
      </c>
      <c r="E39" s="4">
        <v>10603.51</v>
      </c>
      <c r="F39" s="4">
        <v>15873</v>
      </c>
      <c r="G39" s="4">
        <v>10191</v>
      </c>
    </row>
    <row r="40" spans="1:7" x14ac:dyDescent="0.35">
      <c r="A40" s="1">
        <v>38</v>
      </c>
      <c r="B40" s="1" t="s">
        <v>73</v>
      </c>
      <c r="C40" s="4">
        <v>1917.41</v>
      </c>
      <c r="D40" s="4">
        <v>8225.7199999999993</v>
      </c>
      <c r="E40" s="4">
        <v>10143.129999999999</v>
      </c>
      <c r="F40" s="4">
        <v>20349.63</v>
      </c>
      <c r="G40" s="4">
        <v>10143.129999999999</v>
      </c>
    </row>
    <row r="41" spans="1:7" x14ac:dyDescent="0.35">
      <c r="A41" s="1">
        <v>39</v>
      </c>
      <c r="B41" s="1" t="s">
        <v>70</v>
      </c>
      <c r="C41" s="4">
        <v>1049.76</v>
      </c>
      <c r="D41" s="4">
        <v>5418.6299999999992</v>
      </c>
      <c r="E41" s="4">
        <v>6468.3899999999994</v>
      </c>
      <c r="F41" s="4">
        <v>6411.43</v>
      </c>
      <c r="G41" s="4">
        <v>6306.43</v>
      </c>
    </row>
    <row r="42" spans="1:7" x14ac:dyDescent="0.35">
      <c r="A42" s="1">
        <v>40</v>
      </c>
      <c r="B42" s="1" t="s">
        <v>135</v>
      </c>
      <c r="C42" s="4">
        <v>0</v>
      </c>
      <c r="D42" s="4">
        <v>6235.2199999999993</v>
      </c>
      <c r="E42" s="4">
        <v>6235.2199999999993</v>
      </c>
      <c r="F42" s="4">
        <v>6272.28</v>
      </c>
      <c r="G42" s="4">
        <v>6272.28</v>
      </c>
    </row>
    <row r="43" spans="1:7" x14ac:dyDescent="0.35">
      <c r="A43" s="1">
        <v>41</v>
      </c>
      <c r="B43" s="1" t="s">
        <v>95</v>
      </c>
      <c r="C43" s="4">
        <v>2212</v>
      </c>
      <c r="D43" s="4">
        <v>4028</v>
      </c>
      <c r="E43" s="4">
        <v>6240</v>
      </c>
      <c r="F43" s="4">
        <v>6240</v>
      </c>
      <c r="G43" s="4">
        <v>6240</v>
      </c>
    </row>
    <row r="44" spans="1:7" x14ac:dyDescent="0.35">
      <c r="A44" s="1">
        <v>42</v>
      </c>
      <c r="B44" s="1" t="s">
        <v>63</v>
      </c>
      <c r="C44" s="4">
        <v>13989.2</v>
      </c>
      <c r="D44" s="4">
        <v>0</v>
      </c>
      <c r="E44" s="4">
        <v>13989.2</v>
      </c>
      <c r="F44" s="4">
        <v>5818.39</v>
      </c>
      <c r="G44" s="4">
        <v>5816.7300000000014</v>
      </c>
    </row>
    <row r="45" spans="1:7" x14ac:dyDescent="0.35">
      <c r="A45" s="1">
        <v>43</v>
      </c>
      <c r="B45" s="1" t="s">
        <v>140</v>
      </c>
      <c r="C45" s="4">
        <v>0</v>
      </c>
      <c r="D45" s="4">
        <v>4755</v>
      </c>
      <c r="E45" s="4">
        <v>4755</v>
      </c>
      <c r="F45" s="4">
        <v>7494.119999999999</v>
      </c>
      <c r="G45" s="4">
        <v>4755</v>
      </c>
    </row>
    <row r="46" spans="1:7" x14ac:dyDescent="0.35">
      <c r="A46" s="1">
        <v>44</v>
      </c>
      <c r="B46" s="1" t="s">
        <v>177</v>
      </c>
      <c r="C46" s="4">
        <v>0</v>
      </c>
      <c r="D46" s="4">
        <v>3779.37</v>
      </c>
      <c r="E46" s="4">
        <v>3779.37</v>
      </c>
      <c r="F46" s="4">
        <v>3779.37</v>
      </c>
      <c r="G46" s="4">
        <v>3779.37</v>
      </c>
    </row>
    <row r="47" spans="1:7" x14ac:dyDescent="0.35">
      <c r="A47" s="1">
        <v>45</v>
      </c>
      <c r="B47" s="1" t="s">
        <v>165</v>
      </c>
      <c r="C47" s="4">
        <v>0</v>
      </c>
      <c r="D47" s="4">
        <v>3735</v>
      </c>
      <c r="E47" s="4">
        <v>3735</v>
      </c>
      <c r="F47" s="4">
        <v>3735</v>
      </c>
      <c r="G47" s="4">
        <v>3735</v>
      </c>
    </row>
    <row r="48" spans="1:7" x14ac:dyDescent="0.35">
      <c r="A48" s="1">
        <v>46</v>
      </c>
      <c r="B48" s="1" t="s">
        <v>157</v>
      </c>
      <c r="C48" s="4">
        <v>0</v>
      </c>
      <c r="D48" s="4">
        <v>3712.5</v>
      </c>
      <c r="E48" s="4">
        <v>3712.5</v>
      </c>
      <c r="F48" s="4">
        <v>3712.5</v>
      </c>
      <c r="G48" s="4">
        <v>3712.5</v>
      </c>
    </row>
    <row r="49" spans="1:7" x14ac:dyDescent="0.35">
      <c r="A49" s="1">
        <v>47</v>
      </c>
      <c r="B49" s="1" t="s">
        <v>65</v>
      </c>
      <c r="C49" s="4">
        <v>274.92</v>
      </c>
      <c r="D49" s="4">
        <v>3762.2799999999997</v>
      </c>
      <c r="E49" s="4">
        <v>4037.2</v>
      </c>
      <c r="F49" s="4">
        <v>4008.0999999999995</v>
      </c>
      <c r="G49" s="4">
        <v>3576.2799999999988</v>
      </c>
    </row>
    <row r="50" spans="1:7" x14ac:dyDescent="0.35">
      <c r="A50" s="1">
        <v>48</v>
      </c>
      <c r="B50" s="1" t="s">
        <v>126</v>
      </c>
      <c r="C50" s="4">
        <v>0</v>
      </c>
      <c r="D50" s="4">
        <v>0</v>
      </c>
      <c r="E50" s="4">
        <v>0</v>
      </c>
      <c r="F50" s="4">
        <v>3300</v>
      </c>
      <c r="G50" s="4">
        <v>3300</v>
      </c>
    </row>
    <row r="51" spans="1:7" x14ac:dyDescent="0.35">
      <c r="A51" s="1">
        <v>49</v>
      </c>
      <c r="B51" s="1" t="s">
        <v>164</v>
      </c>
      <c r="C51" s="4">
        <v>0</v>
      </c>
      <c r="D51" s="4">
        <v>3202.5</v>
      </c>
      <c r="E51" s="4">
        <v>3202.5</v>
      </c>
      <c r="F51" s="4">
        <v>3202.5</v>
      </c>
      <c r="G51" s="4">
        <v>3202.5</v>
      </c>
    </row>
    <row r="52" spans="1:7" x14ac:dyDescent="0.35">
      <c r="A52" s="1">
        <v>50</v>
      </c>
      <c r="B52" s="1" t="s">
        <v>155</v>
      </c>
      <c r="C52" s="4">
        <v>0</v>
      </c>
      <c r="D52" s="4">
        <v>3185.76</v>
      </c>
      <c r="E52" s="4">
        <v>3185.76</v>
      </c>
      <c r="F52" s="4">
        <v>3112.5</v>
      </c>
      <c r="G52" s="4">
        <v>3112.5</v>
      </c>
    </row>
    <row r="53" spans="1:7" x14ac:dyDescent="0.35">
      <c r="A53" s="1">
        <v>51</v>
      </c>
      <c r="B53" s="1" t="s">
        <v>96</v>
      </c>
      <c r="C53" s="4">
        <v>624.64</v>
      </c>
      <c r="D53" s="4">
        <v>2375.36</v>
      </c>
      <c r="E53" s="4">
        <v>3000</v>
      </c>
      <c r="F53" s="4">
        <v>3000</v>
      </c>
      <c r="G53" s="4">
        <v>3000</v>
      </c>
    </row>
    <row r="54" spans="1:7" x14ac:dyDescent="0.35">
      <c r="A54" s="1">
        <v>52</v>
      </c>
      <c r="B54" s="1" t="s">
        <v>173</v>
      </c>
      <c r="C54" s="4">
        <v>0</v>
      </c>
      <c r="D54" s="4">
        <v>2595</v>
      </c>
      <c r="E54" s="4">
        <v>2595</v>
      </c>
      <c r="F54" s="4">
        <v>2595</v>
      </c>
      <c r="G54" s="4">
        <v>2595</v>
      </c>
    </row>
    <row r="55" spans="1:7" x14ac:dyDescent="0.35">
      <c r="A55" s="1">
        <v>53</v>
      </c>
      <c r="B55" s="1" t="s">
        <v>78</v>
      </c>
      <c r="C55" s="4">
        <v>8.7200000000000006</v>
      </c>
      <c r="D55" s="4">
        <v>2475</v>
      </c>
      <c r="E55" s="4">
        <v>2483.7199999999998</v>
      </c>
      <c r="F55" s="4">
        <v>2475</v>
      </c>
      <c r="G55" s="4">
        <v>2475</v>
      </c>
    </row>
    <row r="56" spans="1:7" x14ac:dyDescent="0.35">
      <c r="A56" s="1">
        <v>54</v>
      </c>
      <c r="B56" s="1" t="s">
        <v>168</v>
      </c>
      <c r="C56" s="4">
        <v>0</v>
      </c>
      <c r="D56" s="4">
        <v>1842</v>
      </c>
      <c r="E56" s="4">
        <v>1842</v>
      </c>
      <c r="F56" s="4">
        <v>2618.25</v>
      </c>
      <c r="G56" s="4">
        <v>2254.5</v>
      </c>
    </row>
    <row r="57" spans="1:7" x14ac:dyDescent="0.35">
      <c r="A57" s="1">
        <v>55</v>
      </c>
      <c r="B57" s="1" t="s">
        <v>181</v>
      </c>
      <c r="C57" s="4">
        <v>0</v>
      </c>
      <c r="D57" s="4">
        <v>2121</v>
      </c>
      <c r="E57" s="4">
        <v>2121</v>
      </c>
      <c r="F57" s="4">
        <v>2145</v>
      </c>
      <c r="G57" s="4">
        <v>2121</v>
      </c>
    </row>
    <row r="58" spans="1:7" x14ac:dyDescent="0.35">
      <c r="A58" s="1">
        <v>56</v>
      </c>
      <c r="B58" s="106" t="s">
        <v>180</v>
      </c>
      <c r="C58" s="4">
        <v>0</v>
      </c>
      <c r="D58" s="4">
        <v>2615.83</v>
      </c>
      <c r="E58" s="4">
        <v>2615.83</v>
      </c>
      <c r="F58" s="4">
        <v>2077.5</v>
      </c>
      <c r="G58" s="4">
        <v>2077.5</v>
      </c>
    </row>
    <row r="59" spans="1:7" x14ac:dyDescent="0.35">
      <c r="A59" s="1">
        <v>57</v>
      </c>
      <c r="B59" s="1" t="s">
        <v>176</v>
      </c>
      <c r="C59" s="4">
        <v>0</v>
      </c>
      <c r="D59" s="4">
        <v>2062.5</v>
      </c>
      <c r="E59" s="4">
        <v>2062.5</v>
      </c>
      <c r="F59" s="4">
        <v>2062.5</v>
      </c>
      <c r="G59" s="4">
        <v>2062.5</v>
      </c>
    </row>
    <row r="60" spans="1:7" x14ac:dyDescent="0.35">
      <c r="A60" s="1">
        <v>58</v>
      </c>
      <c r="B60" s="1" t="s">
        <v>169</v>
      </c>
      <c r="C60" s="4">
        <v>0</v>
      </c>
      <c r="D60" s="4">
        <v>2179.8200000000002</v>
      </c>
      <c r="E60" s="4">
        <v>2179.8200000000002</v>
      </c>
      <c r="F60" s="4">
        <v>1927.54</v>
      </c>
      <c r="G60" s="4">
        <v>1901.9300000000003</v>
      </c>
    </row>
    <row r="61" spans="1:7" x14ac:dyDescent="0.35">
      <c r="A61" s="1">
        <v>59</v>
      </c>
      <c r="B61" s="1" t="s">
        <v>188</v>
      </c>
      <c r="C61" s="4">
        <v>0</v>
      </c>
      <c r="D61" s="4">
        <v>1832.7</v>
      </c>
      <c r="E61" s="4">
        <v>1832.7</v>
      </c>
      <c r="F61" s="4">
        <v>2245.1999999999998</v>
      </c>
      <c r="G61" s="4">
        <v>1832.7</v>
      </c>
    </row>
    <row r="62" spans="1:7" x14ac:dyDescent="0.35">
      <c r="A62" s="1">
        <v>60</v>
      </c>
      <c r="B62" s="20" t="s">
        <v>189</v>
      </c>
      <c r="C62" s="4">
        <v>0</v>
      </c>
      <c r="D62" s="4">
        <v>2034.76</v>
      </c>
      <c r="E62" s="4">
        <v>2034.76</v>
      </c>
      <c r="F62" s="4">
        <v>1665</v>
      </c>
      <c r="G62" s="4">
        <v>1665</v>
      </c>
    </row>
    <row r="63" spans="1:7" x14ac:dyDescent="0.35">
      <c r="A63" s="1">
        <v>61</v>
      </c>
      <c r="B63" s="1" t="s">
        <v>178</v>
      </c>
      <c r="C63" s="4">
        <v>0</v>
      </c>
      <c r="D63" s="4">
        <v>1629</v>
      </c>
      <c r="E63" s="4">
        <v>1629</v>
      </c>
      <c r="F63" s="4">
        <v>1629</v>
      </c>
      <c r="G63" s="4">
        <v>1629</v>
      </c>
    </row>
    <row r="64" spans="1:7" x14ac:dyDescent="0.35">
      <c r="A64" s="1">
        <v>62</v>
      </c>
      <c r="B64" s="1" t="s">
        <v>82</v>
      </c>
      <c r="C64" s="4">
        <v>191.16</v>
      </c>
      <c r="D64" s="4">
        <v>1158.8399999999999</v>
      </c>
      <c r="E64" s="4">
        <v>1350</v>
      </c>
      <c r="F64" s="4">
        <v>1350</v>
      </c>
      <c r="G64" s="4">
        <v>1350</v>
      </c>
    </row>
    <row r="65" spans="1:7" x14ac:dyDescent="0.35">
      <c r="A65" s="1">
        <v>63</v>
      </c>
      <c r="B65" s="1" t="s">
        <v>64</v>
      </c>
      <c r="C65" s="4">
        <v>622.46</v>
      </c>
      <c r="D65" s="4">
        <v>652.54</v>
      </c>
      <c r="E65" s="4">
        <v>1275</v>
      </c>
      <c r="F65" s="4">
        <v>4875</v>
      </c>
      <c r="G65" s="4">
        <v>1275</v>
      </c>
    </row>
    <row r="66" spans="1:7" x14ac:dyDescent="0.35">
      <c r="A66" s="1">
        <v>64</v>
      </c>
      <c r="B66" s="1" t="s">
        <v>187</v>
      </c>
      <c r="C66" s="4">
        <v>0</v>
      </c>
      <c r="D66" s="4">
        <v>1261.24</v>
      </c>
      <c r="E66" s="4">
        <v>1261.24</v>
      </c>
      <c r="F66" s="4">
        <v>1261.24</v>
      </c>
      <c r="G66" s="4">
        <v>1261.24</v>
      </c>
    </row>
    <row r="67" spans="1:7" x14ac:dyDescent="0.35">
      <c r="A67" s="1">
        <v>65</v>
      </c>
      <c r="B67" s="1" t="s">
        <v>145</v>
      </c>
      <c r="C67" s="4">
        <v>0</v>
      </c>
      <c r="D67" s="4">
        <v>1699.67</v>
      </c>
      <c r="E67" s="4">
        <v>1699.67</v>
      </c>
      <c r="F67" s="4">
        <v>1237.5</v>
      </c>
      <c r="G67" s="4">
        <v>1237.5</v>
      </c>
    </row>
    <row r="68" spans="1:7" x14ac:dyDescent="0.35">
      <c r="A68" s="1">
        <v>66</v>
      </c>
      <c r="B68" s="1" t="s">
        <v>105</v>
      </c>
      <c r="C68" s="4">
        <v>64.92</v>
      </c>
      <c r="D68" s="4">
        <v>860.54</v>
      </c>
      <c r="E68" s="4">
        <v>925.45999999999992</v>
      </c>
      <c r="F68" s="4">
        <v>860.54</v>
      </c>
      <c r="G68" s="4">
        <v>860.54</v>
      </c>
    </row>
    <row r="69" spans="1:7" x14ac:dyDescent="0.35">
      <c r="A69" s="1">
        <v>67</v>
      </c>
      <c r="B69" s="1" t="s">
        <v>79</v>
      </c>
      <c r="C69" s="4">
        <v>1373</v>
      </c>
      <c r="D69" s="4">
        <v>0</v>
      </c>
      <c r="E69" s="4">
        <v>1373</v>
      </c>
      <c r="F69" s="4">
        <v>1368.5</v>
      </c>
      <c r="G69" s="4">
        <v>850</v>
      </c>
    </row>
    <row r="70" spans="1:7" x14ac:dyDescent="0.35">
      <c r="A70" s="1">
        <v>68</v>
      </c>
      <c r="B70" s="1" t="s">
        <v>122</v>
      </c>
      <c r="C70" s="4">
        <v>0</v>
      </c>
      <c r="D70" s="4">
        <v>832</v>
      </c>
      <c r="E70" s="4">
        <v>832</v>
      </c>
      <c r="F70" s="4">
        <v>974.5</v>
      </c>
      <c r="G70" s="4">
        <v>832</v>
      </c>
    </row>
    <row r="71" spans="1:7" x14ac:dyDescent="0.35">
      <c r="A71" s="1">
        <v>69</v>
      </c>
      <c r="B71" s="1" t="s">
        <v>201</v>
      </c>
      <c r="C71" s="4">
        <v>0</v>
      </c>
      <c r="D71" s="4">
        <v>684</v>
      </c>
      <c r="E71" s="4">
        <v>684</v>
      </c>
      <c r="F71" s="4">
        <v>684</v>
      </c>
      <c r="G71" s="4">
        <v>684</v>
      </c>
    </row>
    <row r="72" spans="1:7" x14ac:dyDescent="0.35">
      <c r="A72" s="1">
        <v>70</v>
      </c>
      <c r="B72" s="20" t="s">
        <v>90</v>
      </c>
      <c r="C72" s="4">
        <v>0</v>
      </c>
      <c r="D72" s="4">
        <v>436.11</v>
      </c>
      <c r="E72" s="4">
        <v>436.11</v>
      </c>
      <c r="F72" s="4">
        <v>889.5</v>
      </c>
      <c r="G72" s="4">
        <v>436.11</v>
      </c>
    </row>
    <row r="73" spans="1:7" x14ac:dyDescent="0.35">
      <c r="A73" s="1">
        <v>71</v>
      </c>
      <c r="B73" s="20" t="s">
        <v>199</v>
      </c>
      <c r="C73" s="4">
        <v>0</v>
      </c>
      <c r="D73" s="4">
        <v>427.5</v>
      </c>
      <c r="E73" s="4">
        <v>427.5</v>
      </c>
      <c r="F73" s="4">
        <v>427.5</v>
      </c>
      <c r="G73" s="4">
        <v>427.5</v>
      </c>
    </row>
    <row r="74" spans="1:7" x14ac:dyDescent="0.35">
      <c r="A74" s="1">
        <v>72</v>
      </c>
      <c r="B74" s="1" t="s">
        <v>193</v>
      </c>
      <c r="C74" s="4">
        <v>0</v>
      </c>
      <c r="D74" s="4">
        <v>412.5</v>
      </c>
      <c r="E74" s="4">
        <v>412.5</v>
      </c>
      <c r="F74" s="4">
        <v>1237.5</v>
      </c>
      <c r="G74" s="4">
        <v>412.5</v>
      </c>
    </row>
    <row r="75" spans="1:7" x14ac:dyDescent="0.35">
      <c r="A75" s="1">
        <v>73</v>
      </c>
      <c r="B75" s="1" t="s">
        <v>185</v>
      </c>
      <c r="C75" s="4">
        <v>0</v>
      </c>
      <c r="D75" s="4">
        <v>324.5</v>
      </c>
      <c r="E75" s="4">
        <v>324.5</v>
      </c>
      <c r="F75" s="4">
        <v>412.5</v>
      </c>
      <c r="G75" s="4">
        <v>412.5</v>
      </c>
    </row>
    <row r="76" spans="1:7" x14ac:dyDescent="0.35">
      <c r="A76" s="1">
        <v>74</v>
      </c>
      <c r="B76" s="1" t="s">
        <v>192</v>
      </c>
      <c r="C76" s="4">
        <v>0</v>
      </c>
      <c r="D76" s="4">
        <v>391.98</v>
      </c>
      <c r="E76" s="4">
        <v>391.98</v>
      </c>
      <c r="F76" s="4">
        <v>391.98</v>
      </c>
      <c r="G76" s="4">
        <v>391.98</v>
      </c>
    </row>
    <row r="77" spans="1:7" x14ac:dyDescent="0.35">
      <c r="A77" s="1">
        <v>75</v>
      </c>
      <c r="B77" s="20" t="s">
        <v>198</v>
      </c>
      <c r="C77" s="4">
        <v>0</v>
      </c>
      <c r="D77" s="4">
        <v>325.5</v>
      </c>
      <c r="E77" s="4">
        <v>325.5</v>
      </c>
      <c r="F77" s="4">
        <v>325.5</v>
      </c>
      <c r="G77" s="4">
        <v>325.5</v>
      </c>
    </row>
    <row r="78" spans="1:7" x14ac:dyDescent="0.35">
      <c r="A78" s="1">
        <v>76</v>
      </c>
      <c r="B78" s="1" t="s">
        <v>171</v>
      </c>
      <c r="C78" s="4">
        <v>0</v>
      </c>
      <c r="D78" s="4">
        <v>156</v>
      </c>
      <c r="E78" s="4">
        <v>156</v>
      </c>
      <c r="F78" s="4">
        <v>156</v>
      </c>
      <c r="G78" s="4">
        <v>156</v>
      </c>
    </row>
    <row r="79" spans="1:7" x14ac:dyDescent="0.35">
      <c r="A79" s="1">
        <v>77</v>
      </c>
      <c r="B79" s="1" t="s">
        <v>106</v>
      </c>
      <c r="C79" s="4">
        <v>0</v>
      </c>
      <c r="D79" s="4">
        <v>154.61000000000001</v>
      </c>
      <c r="E79" s="4">
        <v>154.61000000000001</v>
      </c>
      <c r="F79" s="4">
        <v>108.07</v>
      </c>
      <c r="G79" s="4">
        <v>108.07</v>
      </c>
    </row>
    <row r="80" spans="1:7" x14ac:dyDescent="0.35">
      <c r="A80" s="1">
        <v>78</v>
      </c>
      <c r="B80" s="1" t="s">
        <v>116</v>
      </c>
      <c r="C80" s="4">
        <v>24.34</v>
      </c>
      <c r="D80" s="4">
        <v>12.09</v>
      </c>
      <c r="E80" s="4">
        <v>36.43</v>
      </c>
      <c r="F80" s="4">
        <v>12.09</v>
      </c>
      <c r="G80" s="4">
        <v>12.09</v>
      </c>
    </row>
    <row r="81" spans="1:7" x14ac:dyDescent="0.35">
      <c r="A81" s="1">
        <v>79</v>
      </c>
      <c r="B81" s="1" t="s">
        <v>92</v>
      </c>
      <c r="C81" s="4">
        <v>0</v>
      </c>
      <c r="D81" s="4">
        <v>0</v>
      </c>
      <c r="E81" s="4">
        <v>0</v>
      </c>
      <c r="F81" s="4">
        <v>897</v>
      </c>
      <c r="G81" s="4">
        <v>0</v>
      </c>
    </row>
    <row r="82" spans="1:7" x14ac:dyDescent="0.35">
      <c r="A82" s="1">
        <v>80</v>
      </c>
      <c r="B82" s="1" t="s">
        <v>200</v>
      </c>
      <c r="C82" s="4">
        <v>0</v>
      </c>
      <c r="D82" s="4">
        <v>39.92</v>
      </c>
      <c r="E82" s="4">
        <v>39.92</v>
      </c>
      <c r="F82" s="4">
        <v>511.31</v>
      </c>
      <c r="G82" s="4">
        <v>0</v>
      </c>
    </row>
    <row r="83" spans="1:7" x14ac:dyDescent="0.35">
      <c r="A83" s="1">
        <v>81</v>
      </c>
      <c r="B83" s="1" t="s">
        <v>91</v>
      </c>
      <c r="C83" s="4">
        <v>0</v>
      </c>
      <c r="D83" s="4">
        <v>0</v>
      </c>
      <c r="E83" s="4">
        <v>0</v>
      </c>
      <c r="F83" s="4">
        <v>495</v>
      </c>
      <c r="G83" s="4">
        <v>0</v>
      </c>
    </row>
    <row r="84" spans="1:7" x14ac:dyDescent="0.35">
      <c r="A84" s="1">
        <v>82</v>
      </c>
      <c r="B84" s="1" t="s">
        <v>205</v>
      </c>
      <c r="C84" s="4">
        <v>0</v>
      </c>
      <c r="D84" s="4">
        <v>5289.04</v>
      </c>
      <c r="E84" s="4">
        <v>5289.04</v>
      </c>
      <c r="F84" s="4">
        <v>0</v>
      </c>
      <c r="G84" s="4">
        <v>0</v>
      </c>
    </row>
    <row r="85" spans="1:7" x14ac:dyDescent="0.35">
      <c r="A85" s="1">
        <v>83</v>
      </c>
      <c r="B85" s="62" t="s">
        <v>76</v>
      </c>
      <c r="C85" s="4">
        <v>216</v>
      </c>
      <c r="D85" s="4">
        <v>0</v>
      </c>
      <c r="E85" s="4">
        <v>216</v>
      </c>
      <c r="F85" s="4">
        <v>0</v>
      </c>
      <c r="G85" s="4">
        <v>0</v>
      </c>
    </row>
    <row r="86" spans="1:7" x14ac:dyDescent="0.35">
      <c r="A86" s="107"/>
      <c r="B86" s="123"/>
      <c r="C86" s="99">
        <v>174647.21000000002</v>
      </c>
      <c r="D86" s="99">
        <v>6833095.0100000026</v>
      </c>
      <c r="E86" s="99">
        <v>7007742.2200000016</v>
      </c>
      <c r="F86" s="99">
        <v>7139397.3100000015</v>
      </c>
      <c r="G86" s="99">
        <v>6796842.4500000039</v>
      </c>
    </row>
  </sheetData>
  <sortState ref="A3:G133">
    <sortCondition descending="1" ref="G130"/>
  </sortState>
  <mergeCells count="1">
    <mergeCell ref="B1:G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3"/>
  <sheetViews>
    <sheetView workbookViewId="0">
      <pane ySplit="1" topLeftCell="A2" activePane="bottomLeft" state="frozen"/>
      <selection pane="bottomLeft"/>
    </sheetView>
  </sheetViews>
  <sheetFormatPr baseColWidth="10" defaultRowHeight="14.5" x14ac:dyDescent="0.35"/>
  <cols>
    <col min="1" max="1" width="4.54296875" bestFit="1" customWidth="1"/>
    <col min="2" max="2" width="29" style="41" bestFit="1" customWidth="1"/>
    <col min="3" max="3" width="14.453125" style="41" bestFit="1" customWidth="1"/>
    <col min="4" max="4" width="16.26953125" style="41" bestFit="1" customWidth="1"/>
    <col min="5" max="5" width="12.7265625" style="41" bestFit="1" customWidth="1"/>
    <col min="6" max="6" width="10" bestFit="1" customWidth="1"/>
  </cols>
  <sheetData>
    <row r="1" spans="1:6" ht="27.75" customHeight="1" x14ac:dyDescent="0.35">
      <c r="A1" s="74" t="s">
        <v>57</v>
      </c>
      <c r="B1" s="74" t="s">
        <v>46</v>
      </c>
      <c r="C1" s="74" t="s">
        <v>83</v>
      </c>
      <c r="D1" s="74" t="s">
        <v>47</v>
      </c>
      <c r="E1" s="74" t="s">
        <v>52</v>
      </c>
      <c r="F1" s="74" t="s">
        <v>51</v>
      </c>
    </row>
    <row r="2" spans="1:6" x14ac:dyDescent="0.35">
      <c r="A2" s="68">
        <v>1</v>
      </c>
      <c r="B2" s="103" t="s">
        <v>53</v>
      </c>
      <c r="C2" s="66">
        <v>2255789.6800000044</v>
      </c>
      <c r="D2" s="66">
        <v>730489350.62008715</v>
      </c>
      <c r="E2" s="66">
        <f t="shared" ref="E2" si="0">D2/C2</f>
        <v>323.82866057800464</v>
      </c>
      <c r="F2" s="67">
        <f>C2/$C$63</f>
        <v>0.33188788714677409</v>
      </c>
    </row>
    <row r="3" spans="1:6" x14ac:dyDescent="0.35">
      <c r="A3" s="68">
        <v>2</v>
      </c>
      <c r="B3" s="103" t="s">
        <v>42</v>
      </c>
      <c r="C3" s="66">
        <v>1132012.8800000008</v>
      </c>
      <c r="D3" s="66">
        <v>354983419.4666999</v>
      </c>
      <c r="E3" s="66">
        <f t="shared" ref="E3:E62" si="1">D3/C3</f>
        <v>313.58602515785833</v>
      </c>
      <c r="F3" s="67">
        <f t="shared" ref="F3:F62" si="2">C3/$C$63</f>
        <v>0.16654981902662763</v>
      </c>
    </row>
    <row r="4" spans="1:6" x14ac:dyDescent="0.35">
      <c r="A4" s="68">
        <v>3</v>
      </c>
      <c r="B4" s="103" t="s">
        <v>43</v>
      </c>
      <c r="C4" s="66">
        <v>750065.21</v>
      </c>
      <c r="D4" s="66">
        <v>234384516.03000003</v>
      </c>
      <c r="E4" s="66">
        <f t="shared" si="1"/>
        <v>312.48551846578783</v>
      </c>
      <c r="F4" s="67">
        <f t="shared" si="2"/>
        <v>0.11035495018720047</v>
      </c>
    </row>
    <row r="5" spans="1:6" x14ac:dyDescent="0.35">
      <c r="A5" s="68">
        <v>4</v>
      </c>
      <c r="B5" s="103" t="s">
        <v>67</v>
      </c>
      <c r="C5" s="66">
        <v>337324.21999999968</v>
      </c>
      <c r="D5" s="66">
        <v>108380943.96568304</v>
      </c>
      <c r="E5" s="66">
        <f t="shared" si="1"/>
        <v>321.29606337097033</v>
      </c>
      <c r="F5" s="67">
        <f t="shared" si="2"/>
        <v>4.9629548202930543E-2</v>
      </c>
    </row>
    <row r="6" spans="1:6" x14ac:dyDescent="0.35">
      <c r="A6" s="68">
        <v>5</v>
      </c>
      <c r="B6" s="103" t="s">
        <v>71</v>
      </c>
      <c r="C6" s="66">
        <v>326963.50999999931</v>
      </c>
      <c r="D6" s="66">
        <v>102693734.5969</v>
      </c>
      <c r="E6" s="66">
        <f t="shared" si="1"/>
        <v>314.08316664113443</v>
      </c>
      <c r="F6" s="67">
        <f t="shared" si="2"/>
        <v>4.8105206558083327E-2</v>
      </c>
    </row>
    <row r="7" spans="1:6" x14ac:dyDescent="0.35">
      <c r="A7" s="68">
        <v>6</v>
      </c>
      <c r="B7" s="103" t="s">
        <v>97</v>
      </c>
      <c r="C7" s="66">
        <v>242143.54000000004</v>
      </c>
      <c r="D7" s="66">
        <v>77156625.125200003</v>
      </c>
      <c r="E7" s="66">
        <f t="shared" si="1"/>
        <v>318.6400311369033</v>
      </c>
      <c r="F7" s="67">
        <f t="shared" si="2"/>
        <v>3.5625886841028652E-2</v>
      </c>
    </row>
    <row r="8" spans="1:6" x14ac:dyDescent="0.35">
      <c r="A8" s="68">
        <v>7</v>
      </c>
      <c r="B8" s="103" t="s">
        <v>120</v>
      </c>
      <c r="C8" s="66">
        <v>235054.70999999996</v>
      </c>
      <c r="D8" s="66">
        <v>74145277.774199992</v>
      </c>
      <c r="E8" s="66">
        <f t="shared" si="1"/>
        <v>315.43838357546633</v>
      </c>
      <c r="F8" s="67">
        <f t="shared" si="2"/>
        <v>3.4582927547481969E-2</v>
      </c>
    </row>
    <row r="9" spans="1:6" x14ac:dyDescent="0.35">
      <c r="A9" s="68">
        <v>8</v>
      </c>
      <c r="B9" s="103" t="s">
        <v>123</v>
      </c>
      <c r="C9" s="66">
        <v>217990.68000000002</v>
      </c>
      <c r="D9" s="66">
        <v>70315827.062000006</v>
      </c>
      <c r="E9" s="66">
        <f t="shared" si="1"/>
        <v>322.56345574957606</v>
      </c>
      <c r="F9" s="67">
        <f t="shared" si="2"/>
        <v>3.2072345593357095E-2</v>
      </c>
    </row>
    <row r="10" spans="1:6" x14ac:dyDescent="0.35">
      <c r="A10" s="68">
        <v>9</v>
      </c>
      <c r="B10" s="103" t="s">
        <v>119</v>
      </c>
      <c r="C10" s="66">
        <v>162552.73000000001</v>
      </c>
      <c r="D10" s="66">
        <v>51770869.455249988</v>
      </c>
      <c r="E10" s="66">
        <f t="shared" si="1"/>
        <v>318.48661942035659</v>
      </c>
      <c r="F10" s="67">
        <f t="shared" si="2"/>
        <v>2.3915918486531924E-2</v>
      </c>
    </row>
    <row r="11" spans="1:6" x14ac:dyDescent="0.35">
      <c r="A11" s="68">
        <v>10</v>
      </c>
      <c r="B11" s="103" t="s">
        <v>101</v>
      </c>
      <c r="C11" s="66">
        <v>150040.38</v>
      </c>
      <c r="D11" s="66">
        <v>46283149.352240995</v>
      </c>
      <c r="E11" s="66">
        <f t="shared" si="1"/>
        <v>308.4712885440639</v>
      </c>
      <c r="F11" s="67">
        <f t="shared" si="2"/>
        <v>2.2075012199230828E-2</v>
      </c>
    </row>
    <row r="12" spans="1:6" x14ac:dyDescent="0.35">
      <c r="A12" s="68">
        <v>11</v>
      </c>
      <c r="B12" s="103" t="s">
        <v>45</v>
      </c>
      <c r="C12" s="66">
        <v>116118.51999999996</v>
      </c>
      <c r="D12" s="66">
        <v>37182039.337700002</v>
      </c>
      <c r="E12" s="66">
        <f t="shared" si="1"/>
        <v>320.20765798341222</v>
      </c>
      <c r="F12" s="67">
        <f t="shared" si="2"/>
        <v>1.7084185907531212E-2</v>
      </c>
    </row>
    <row r="13" spans="1:6" x14ac:dyDescent="0.35">
      <c r="A13" s="68">
        <v>12</v>
      </c>
      <c r="B13" s="103" t="s">
        <v>44</v>
      </c>
      <c r="C13" s="66">
        <v>113828.61999999997</v>
      </c>
      <c r="D13" s="66">
        <v>36176242.144414</v>
      </c>
      <c r="E13" s="66">
        <f t="shared" si="1"/>
        <v>317.81323663955527</v>
      </c>
      <c r="F13" s="67">
        <f t="shared" si="2"/>
        <v>1.6747279466511677E-2</v>
      </c>
    </row>
    <row r="14" spans="1:6" x14ac:dyDescent="0.35">
      <c r="A14" s="68">
        <v>13</v>
      </c>
      <c r="B14" s="103" t="s">
        <v>166</v>
      </c>
      <c r="C14" s="66">
        <v>87600.640000000029</v>
      </c>
      <c r="D14" s="66">
        <v>17596095.418999996</v>
      </c>
      <c r="E14" s="66">
        <f t="shared" si="1"/>
        <v>200.86720164373216</v>
      </c>
      <c r="F14" s="67">
        <f t="shared" si="2"/>
        <v>1.2888431745243704E-2</v>
      </c>
    </row>
    <row r="15" spans="1:6" x14ac:dyDescent="0.35">
      <c r="A15" s="68">
        <v>14</v>
      </c>
      <c r="B15" s="103" t="s">
        <v>111</v>
      </c>
      <c r="C15" s="66">
        <v>68202.11</v>
      </c>
      <c r="D15" s="66">
        <v>21183185.403560013</v>
      </c>
      <c r="E15" s="66">
        <f t="shared" si="1"/>
        <v>310.59428225255806</v>
      </c>
      <c r="F15" s="67">
        <f t="shared" si="2"/>
        <v>1.0034381479594245E-2</v>
      </c>
    </row>
    <row r="16" spans="1:6" x14ac:dyDescent="0.35">
      <c r="A16" s="68">
        <v>15</v>
      </c>
      <c r="B16" s="103" t="s">
        <v>124</v>
      </c>
      <c r="C16" s="66">
        <v>67312.5</v>
      </c>
      <c r="D16" s="66">
        <v>22901658.449999999</v>
      </c>
      <c r="E16" s="66">
        <f t="shared" si="1"/>
        <v>340.22890919220055</v>
      </c>
      <c r="F16" s="67">
        <f t="shared" si="2"/>
        <v>9.9034957033614888E-3</v>
      </c>
    </row>
    <row r="17" spans="1:6" x14ac:dyDescent="0.35">
      <c r="A17" s="68">
        <v>16</v>
      </c>
      <c r="B17" s="103" t="s">
        <v>108</v>
      </c>
      <c r="C17" s="66">
        <v>57061.659999999974</v>
      </c>
      <c r="D17" s="66">
        <v>14639241.088000001</v>
      </c>
      <c r="E17" s="66">
        <f t="shared" si="1"/>
        <v>256.55126556079875</v>
      </c>
      <c r="F17" s="67">
        <f t="shared" si="2"/>
        <v>8.3953189175364727E-3</v>
      </c>
    </row>
    <row r="18" spans="1:6" x14ac:dyDescent="0.35">
      <c r="A18" s="68">
        <v>17</v>
      </c>
      <c r="B18" s="103" t="s">
        <v>107</v>
      </c>
      <c r="C18" s="66">
        <v>47655</v>
      </c>
      <c r="D18" s="66">
        <v>9811449</v>
      </c>
      <c r="E18" s="66">
        <f t="shared" si="1"/>
        <v>205.88498583569404</v>
      </c>
      <c r="F18" s="67">
        <f t="shared" si="2"/>
        <v>7.0113439219118548E-3</v>
      </c>
    </row>
    <row r="19" spans="1:6" x14ac:dyDescent="0.35">
      <c r="A19" s="68">
        <v>18</v>
      </c>
      <c r="B19" s="103" t="s">
        <v>136</v>
      </c>
      <c r="C19" s="66">
        <v>43710</v>
      </c>
      <c r="D19" s="66">
        <v>13801032</v>
      </c>
      <c r="E19" s="66">
        <f t="shared" si="1"/>
        <v>315.74083733699382</v>
      </c>
      <c r="F19" s="67">
        <f t="shared" si="2"/>
        <v>6.4309273492134545E-3</v>
      </c>
    </row>
    <row r="20" spans="1:6" x14ac:dyDescent="0.35">
      <c r="A20" s="68">
        <v>19</v>
      </c>
      <c r="B20" s="103" t="s">
        <v>132</v>
      </c>
      <c r="C20" s="66">
        <v>43000.22</v>
      </c>
      <c r="D20" s="66">
        <v>14048259.369999999</v>
      </c>
      <c r="E20" s="66">
        <f t="shared" si="1"/>
        <v>326.70203478028714</v>
      </c>
      <c r="F20" s="67">
        <f t="shared" si="2"/>
        <v>6.32649944681298E-3</v>
      </c>
    </row>
    <row r="21" spans="1:6" x14ac:dyDescent="0.35">
      <c r="A21" s="68">
        <v>20</v>
      </c>
      <c r="B21" s="103" t="s">
        <v>109</v>
      </c>
      <c r="C21" s="66">
        <v>38895.089999999997</v>
      </c>
      <c r="D21" s="66">
        <v>12623728.380000001</v>
      </c>
      <c r="E21" s="66">
        <f t="shared" si="1"/>
        <v>324.5584051868758</v>
      </c>
      <c r="F21" s="67">
        <f t="shared" si="2"/>
        <v>5.7225234049672552E-3</v>
      </c>
    </row>
    <row r="22" spans="1:6" x14ac:dyDescent="0.35">
      <c r="A22" s="68">
        <v>21</v>
      </c>
      <c r="B22" s="103" t="s">
        <v>98</v>
      </c>
      <c r="C22" s="66">
        <v>36167.969999999987</v>
      </c>
      <c r="D22" s="66">
        <v>11155255.941000002</v>
      </c>
      <c r="E22" s="66">
        <f t="shared" si="1"/>
        <v>308.42914161342219</v>
      </c>
      <c r="F22" s="67">
        <f t="shared" si="2"/>
        <v>5.3212900351986194E-3</v>
      </c>
    </row>
    <row r="23" spans="1:6" x14ac:dyDescent="0.35">
      <c r="A23" s="68">
        <v>22</v>
      </c>
      <c r="B23" s="103" t="s">
        <v>100</v>
      </c>
      <c r="C23" s="66">
        <v>31913.800000000003</v>
      </c>
      <c r="D23" s="66">
        <v>10206596.101</v>
      </c>
      <c r="E23" s="66">
        <f t="shared" si="1"/>
        <v>319.81763691569159</v>
      </c>
      <c r="F23" s="67">
        <f t="shared" si="2"/>
        <v>4.6953861642033481E-3</v>
      </c>
    </row>
    <row r="24" spans="1:6" x14ac:dyDescent="0.35">
      <c r="A24" s="68">
        <v>23</v>
      </c>
      <c r="B24" s="103" t="s">
        <v>150</v>
      </c>
      <c r="C24" s="66">
        <v>30000</v>
      </c>
      <c r="D24" s="66">
        <v>9253312.5</v>
      </c>
      <c r="E24" s="66">
        <f t="shared" si="1"/>
        <v>308.44375000000002</v>
      </c>
      <c r="F24" s="67">
        <f t="shared" si="2"/>
        <v>4.4138142410524743E-3</v>
      </c>
    </row>
    <row r="25" spans="1:6" x14ac:dyDescent="0.35">
      <c r="A25" s="68">
        <v>24</v>
      </c>
      <c r="B25" s="103" t="s">
        <v>127</v>
      </c>
      <c r="C25" s="66">
        <v>25150.78</v>
      </c>
      <c r="D25" s="66">
        <v>7769645.4905000003</v>
      </c>
      <c r="E25" s="66">
        <f t="shared" si="1"/>
        <v>308.92264536129699</v>
      </c>
      <c r="F25" s="67">
        <f t="shared" si="2"/>
        <v>3.7003623645859244E-3</v>
      </c>
    </row>
    <row r="26" spans="1:6" x14ac:dyDescent="0.35">
      <c r="A26" s="68">
        <v>25</v>
      </c>
      <c r="B26" s="103" t="s">
        <v>99</v>
      </c>
      <c r="C26" s="66">
        <v>24794.730000000003</v>
      </c>
      <c r="D26" s="66">
        <v>7385779.5014999993</v>
      </c>
      <c r="E26" s="66">
        <f t="shared" si="1"/>
        <v>297.87698843665561</v>
      </c>
      <c r="F26" s="67">
        <f t="shared" si="2"/>
        <v>3.6479777459017008E-3</v>
      </c>
    </row>
    <row r="27" spans="1:6" x14ac:dyDescent="0.35">
      <c r="A27" s="68">
        <v>26</v>
      </c>
      <c r="B27" s="103" t="s">
        <v>141</v>
      </c>
      <c r="C27" s="66">
        <v>18199.5</v>
      </c>
      <c r="D27" s="66">
        <v>5914540.4999999991</v>
      </c>
      <c r="E27" s="66">
        <f t="shared" si="1"/>
        <v>324.98368087035351</v>
      </c>
      <c r="F27" s="67">
        <f t="shared" si="2"/>
        <v>2.6776404093344832E-3</v>
      </c>
    </row>
    <row r="28" spans="1:6" x14ac:dyDescent="0.35">
      <c r="A28" s="68">
        <v>27</v>
      </c>
      <c r="B28" s="103" t="s">
        <v>146</v>
      </c>
      <c r="C28" s="66">
        <v>17077.5</v>
      </c>
      <c r="D28" s="66">
        <v>5221238.7</v>
      </c>
      <c r="E28" s="66">
        <f t="shared" si="1"/>
        <v>305.73788317962232</v>
      </c>
      <c r="F28" s="67">
        <f t="shared" si="2"/>
        <v>2.5125637567191207E-3</v>
      </c>
    </row>
    <row r="29" spans="1:6" x14ac:dyDescent="0.35">
      <c r="A29" s="68">
        <v>28</v>
      </c>
      <c r="B29" s="103" t="s">
        <v>133</v>
      </c>
      <c r="C29" s="66">
        <v>13164.460000000001</v>
      </c>
      <c r="D29" s="66">
        <v>4152505.648</v>
      </c>
      <c r="E29" s="66">
        <f t="shared" si="1"/>
        <v>315.43304077797342</v>
      </c>
      <c r="F29" s="67">
        <f t="shared" si="2"/>
        <v>1.936849367458855E-3</v>
      </c>
    </row>
    <row r="30" spans="1:6" x14ac:dyDescent="0.35">
      <c r="A30" s="68">
        <v>29</v>
      </c>
      <c r="B30" s="103" t="s">
        <v>118</v>
      </c>
      <c r="C30" s="66">
        <v>13132.279999999999</v>
      </c>
      <c r="D30" s="66">
        <v>3268492.5384000004</v>
      </c>
      <c r="E30" s="66">
        <f t="shared" si="1"/>
        <v>248.8899519656907</v>
      </c>
      <c r="F30" s="67">
        <f t="shared" si="2"/>
        <v>1.9321148160496191E-3</v>
      </c>
    </row>
    <row r="31" spans="1:6" x14ac:dyDescent="0.35">
      <c r="A31" s="68">
        <v>30</v>
      </c>
      <c r="B31" s="103" t="s">
        <v>143</v>
      </c>
      <c r="C31" s="66">
        <v>9927.65</v>
      </c>
      <c r="D31" s="66">
        <v>3153822.8587500001</v>
      </c>
      <c r="E31" s="66">
        <f t="shared" si="1"/>
        <v>317.68070578132796</v>
      </c>
      <c r="F31" s="67">
        <f t="shared" si="2"/>
        <v>1.4606267650061531E-3</v>
      </c>
    </row>
    <row r="32" spans="1:6" x14ac:dyDescent="0.35">
      <c r="A32" s="68">
        <v>31</v>
      </c>
      <c r="B32" s="103" t="s">
        <v>131</v>
      </c>
      <c r="C32" s="66">
        <v>8524.5</v>
      </c>
      <c r="D32" s="66">
        <v>2801573.25</v>
      </c>
      <c r="E32" s="66">
        <f t="shared" si="1"/>
        <v>328.64956888967095</v>
      </c>
      <c r="F32" s="67">
        <f t="shared" si="2"/>
        <v>1.2541853165950604E-3</v>
      </c>
    </row>
    <row r="33" spans="1:6" x14ac:dyDescent="0.35">
      <c r="A33" s="68">
        <v>32</v>
      </c>
      <c r="B33" s="103" t="s">
        <v>110</v>
      </c>
      <c r="C33" s="66">
        <v>7971.71</v>
      </c>
      <c r="D33" s="66">
        <v>2487074.6464999998</v>
      </c>
      <c r="E33" s="66">
        <f t="shared" si="1"/>
        <v>311.98759695222225</v>
      </c>
      <c r="F33" s="67">
        <f t="shared" si="2"/>
        <v>1.1728549041180138E-3</v>
      </c>
    </row>
    <row r="34" spans="1:6" x14ac:dyDescent="0.35">
      <c r="A34" s="68">
        <v>33</v>
      </c>
      <c r="B34" s="103" t="s">
        <v>137</v>
      </c>
      <c r="C34" s="66">
        <v>7632</v>
      </c>
      <c r="D34" s="66">
        <v>2424739.3650000021</v>
      </c>
      <c r="E34" s="66">
        <f t="shared" si="1"/>
        <v>317.70693985849084</v>
      </c>
      <c r="F34" s="67">
        <f t="shared" si="2"/>
        <v>1.1228743429237493E-3</v>
      </c>
    </row>
    <row r="35" spans="1:6" x14ac:dyDescent="0.35">
      <c r="A35" s="68">
        <v>34</v>
      </c>
      <c r="B35" s="103" t="s">
        <v>149</v>
      </c>
      <c r="C35" s="66">
        <v>5535</v>
      </c>
      <c r="D35" s="66">
        <v>1781274</v>
      </c>
      <c r="E35" s="66">
        <f t="shared" si="1"/>
        <v>321.82005420054202</v>
      </c>
      <c r="F35" s="67">
        <f t="shared" si="2"/>
        <v>8.1434872747418138E-4</v>
      </c>
    </row>
    <row r="36" spans="1:6" x14ac:dyDescent="0.35">
      <c r="A36" s="68">
        <v>35</v>
      </c>
      <c r="B36" s="103" t="s">
        <v>158</v>
      </c>
      <c r="C36" s="66">
        <v>5481.66</v>
      </c>
      <c r="D36" s="66">
        <v>1632659.307</v>
      </c>
      <c r="E36" s="66">
        <f t="shared" si="1"/>
        <v>297.84030877507911</v>
      </c>
      <c r="F36" s="67">
        <f t="shared" si="2"/>
        <v>8.0650096575359009E-4</v>
      </c>
    </row>
    <row r="37" spans="1:6" x14ac:dyDescent="0.35">
      <c r="A37" s="68">
        <v>36</v>
      </c>
      <c r="B37" s="103" t="s">
        <v>134</v>
      </c>
      <c r="C37" s="66">
        <v>5362.5</v>
      </c>
      <c r="D37" s="66">
        <v>1663014.375</v>
      </c>
      <c r="E37" s="66">
        <f t="shared" si="1"/>
        <v>310.1192307692308</v>
      </c>
      <c r="F37" s="67">
        <f t="shared" si="2"/>
        <v>7.8896929558812964E-4</v>
      </c>
    </row>
    <row r="38" spans="1:6" x14ac:dyDescent="0.35">
      <c r="A38" s="68">
        <v>37</v>
      </c>
      <c r="B38" s="103" t="s">
        <v>202</v>
      </c>
      <c r="C38" s="66">
        <v>4954.5</v>
      </c>
      <c r="D38" s="66">
        <v>1360753.4249999998</v>
      </c>
      <c r="E38" s="66">
        <f t="shared" si="1"/>
        <v>274.64999999999998</v>
      </c>
      <c r="F38" s="67">
        <f t="shared" si="2"/>
        <v>7.289414219098161E-4</v>
      </c>
    </row>
    <row r="39" spans="1:6" x14ac:dyDescent="0.35">
      <c r="A39" s="68">
        <v>38</v>
      </c>
      <c r="B39" s="103" t="s">
        <v>102</v>
      </c>
      <c r="C39" s="66">
        <v>4410.88</v>
      </c>
      <c r="D39" s="66">
        <v>1355730.2464999999</v>
      </c>
      <c r="E39" s="66">
        <f t="shared" si="1"/>
        <v>307.36049189730846</v>
      </c>
      <c r="F39" s="67">
        <f t="shared" si="2"/>
        <v>6.4896016531911785E-4</v>
      </c>
    </row>
    <row r="40" spans="1:6" x14ac:dyDescent="0.35">
      <c r="A40" s="68">
        <v>39</v>
      </c>
      <c r="B40" s="103" t="s">
        <v>148</v>
      </c>
      <c r="C40" s="66">
        <v>4174.5600000000004</v>
      </c>
      <c r="D40" s="66">
        <v>1310246.4720000001</v>
      </c>
      <c r="E40" s="66">
        <f t="shared" si="1"/>
        <v>313.86456824192248</v>
      </c>
      <c r="F40" s="67">
        <f t="shared" si="2"/>
        <v>6.1419107927093394E-4</v>
      </c>
    </row>
    <row r="41" spans="1:6" x14ac:dyDescent="0.35">
      <c r="A41" s="68">
        <v>40</v>
      </c>
      <c r="B41" s="103" t="s">
        <v>128</v>
      </c>
      <c r="C41" s="66">
        <v>4138.01</v>
      </c>
      <c r="D41" s="66">
        <v>1315821.4445</v>
      </c>
      <c r="E41" s="66">
        <f t="shared" si="1"/>
        <v>317.98411422398686</v>
      </c>
      <c r="F41" s="67">
        <f t="shared" si="2"/>
        <v>6.088135822539183E-4</v>
      </c>
    </row>
    <row r="42" spans="1:6" x14ac:dyDescent="0.35">
      <c r="A42" s="68">
        <v>41</v>
      </c>
      <c r="B42" s="103" t="s">
        <v>161</v>
      </c>
      <c r="C42" s="66">
        <v>4081.5</v>
      </c>
      <c r="D42" s="66">
        <v>1210815</v>
      </c>
      <c r="E42" s="66">
        <f t="shared" si="1"/>
        <v>296.65931642778389</v>
      </c>
      <c r="F42" s="67">
        <f t="shared" si="2"/>
        <v>6.0049942749518909E-4</v>
      </c>
    </row>
    <row r="43" spans="1:6" x14ac:dyDescent="0.35">
      <c r="A43" s="68">
        <v>42</v>
      </c>
      <c r="B43" s="103" t="s">
        <v>162</v>
      </c>
      <c r="C43" s="66">
        <v>3035.2900000000004</v>
      </c>
      <c r="D43" s="66">
        <v>923075.28954099992</v>
      </c>
      <c r="E43" s="66">
        <f t="shared" si="1"/>
        <v>304.11436453880839</v>
      </c>
      <c r="F43" s="67">
        <f t="shared" si="2"/>
        <v>4.4657354092413884E-4</v>
      </c>
    </row>
    <row r="44" spans="1:6" x14ac:dyDescent="0.35">
      <c r="A44" s="68">
        <v>43</v>
      </c>
      <c r="B44" s="103" t="s">
        <v>147</v>
      </c>
      <c r="C44" s="66">
        <v>2981</v>
      </c>
      <c r="D44" s="66">
        <v>988430.59</v>
      </c>
      <c r="E44" s="66">
        <f t="shared" si="1"/>
        <v>331.57685005031868</v>
      </c>
      <c r="F44" s="67">
        <f t="shared" si="2"/>
        <v>4.3858600841924748E-4</v>
      </c>
    </row>
    <row r="45" spans="1:6" x14ac:dyDescent="0.35">
      <c r="A45" s="68">
        <v>44</v>
      </c>
      <c r="B45" s="103" t="s">
        <v>160</v>
      </c>
      <c r="C45" s="66">
        <v>2688.26</v>
      </c>
      <c r="D45" s="66">
        <v>859117.875</v>
      </c>
      <c r="E45" s="66">
        <f t="shared" si="1"/>
        <v>319.58139279682769</v>
      </c>
      <c r="F45" s="67">
        <f t="shared" si="2"/>
        <v>3.9551600905505748E-4</v>
      </c>
    </row>
    <row r="46" spans="1:6" x14ac:dyDescent="0.35">
      <c r="A46" s="68">
        <v>45</v>
      </c>
      <c r="B46" s="103" t="s">
        <v>159</v>
      </c>
      <c r="C46" s="66">
        <v>2638.05</v>
      </c>
      <c r="D46" s="66">
        <v>803898.45000000007</v>
      </c>
      <c r="E46" s="66">
        <f t="shared" si="1"/>
        <v>304.73207482799796</v>
      </c>
      <c r="F46" s="67">
        <f t="shared" si="2"/>
        <v>3.8812875528694931E-4</v>
      </c>
    </row>
    <row r="47" spans="1:6" x14ac:dyDescent="0.35">
      <c r="A47" s="68">
        <v>46</v>
      </c>
      <c r="B47" s="103" t="s">
        <v>129</v>
      </c>
      <c r="C47" s="66">
        <v>1973.4699999999998</v>
      </c>
      <c r="D47" s="66">
        <v>612969.12930000003</v>
      </c>
      <c r="E47" s="66">
        <f t="shared" si="1"/>
        <v>310.60473647939926</v>
      </c>
      <c r="F47" s="67">
        <f t="shared" si="2"/>
        <v>2.9035099967632749E-4</v>
      </c>
    </row>
    <row r="48" spans="1:6" x14ac:dyDescent="0.35">
      <c r="A48" s="68">
        <v>47</v>
      </c>
      <c r="B48" s="103" t="s">
        <v>154</v>
      </c>
      <c r="C48" s="66">
        <v>982.70999999999992</v>
      </c>
      <c r="D48" s="66">
        <v>310125.20810000005</v>
      </c>
      <c r="E48" s="66">
        <f t="shared" si="1"/>
        <v>315.58161420968554</v>
      </c>
      <c r="F48" s="67">
        <f t="shared" si="2"/>
        <v>1.4458331309415587E-4</v>
      </c>
    </row>
    <row r="49" spans="1:6" x14ac:dyDescent="0.35">
      <c r="A49" s="68">
        <v>48</v>
      </c>
      <c r="B49" s="103" t="s">
        <v>196</v>
      </c>
      <c r="C49" s="66">
        <v>855</v>
      </c>
      <c r="D49" s="66">
        <v>248035.50000000003</v>
      </c>
      <c r="E49" s="66">
        <f t="shared" si="1"/>
        <v>290.10000000000002</v>
      </c>
      <c r="F49" s="67">
        <f t="shared" si="2"/>
        <v>1.257937058699955E-4</v>
      </c>
    </row>
    <row r="50" spans="1:6" x14ac:dyDescent="0.35">
      <c r="A50" s="68">
        <v>49</v>
      </c>
      <c r="B50" s="103" t="s">
        <v>138</v>
      </c>
      <c r="C50" s="66">
        <v>855</v>
      </c>
      <c r="D50" s="66">
        <v>281970.45</v>
      </c>
      <c r="E50" s="66">
        <f t="shared" si="1"/>
        <v>329.79</v>
      </c>
      <c r="F50" s="67">
        <f t="shared" si="2"/>
        <v>1.257937058699955E-4</v>
      </c>
    </row>
    <row r="51" spans="1:6" x14ac:dyDescent="0.35">
      <c r="A51" s="68">
        <v>50</v>
      </c>
      <c r="B51" s="103" t="s">
        <v>142</v>
      </c>
      <c r="C51" s="66">
        <v>825</v>
      </c>
      <c r="D51" s="66">
        <v>265876.875</v>
      </c>
      <c r="E51" s="66">
        <f t="shared" si="1"/>
        <v>322.27499999999998</v>
      </c>
      <c r="F51" s="67">
        <f t="shared" si="2"/>
        <v>1.2137989162894303E-4</v>
      </c>
    </row>
    <row r="52" spans="1:6" x14ac:dyDescent="0.35">
      <c r="A52" s="68">
        <v>51</v>
      </c>
      <c r="B52" s="103" t="s">
        <v>151</v>
      </c>
      <c r="C52" s="66">
        <v>825</v>
      </c>
      <c r="D52" s="66">
        <v>260431.875</v>
      </c>
      <c r="E52" s="66">
        <f t="shared" si="1"/>
        <v>315.67500000000001</v>
      </c>
      <c r="F52" s="67">
        <f t="shared" si="2"/>
        <v>1.2137989162894303E-4</v>
      </c>
    </row>
    <row r="53" spans="1:6" x14ac:dyDescent="0.35">
      <c r="A53" s="68">
        <v>52</v>
      </c>
      <c r="B53" s="103" t="s">
        <v>167</v>
      </c>
      <c r="C53" s="66">
        <v>825</v>
      </c>
      <c r="D53" s="66">
        <v>283098.75</v>
      </c>
      <c r="E53" s="66">
        <f t="shared" si="1"/>
        <v>343.15</v>
      </c>
      <c r="F53" s="67">
        <f t="shared" si="2"/>
        <v>1.2137989162894303E-4</v>
      </c>
    </row>
    <row r="54" spans="1:6" x14ac:dyDescent="0.35">
      <c r="A54" s="68">
        <v>53</v>
      </c>
      <c r="B54" s="103" t="s">
        <v>104</v>
      </c>
      <c r="C54" s="66">
        <v>729.78</v>
      </c>
      <c r="D54" s="66">
        <v>219942.082161</v>
      </c>
      <c r="E54" s="66">
        <f t="shared" si="1"/>
        <v>301.38135076461401</v>
      </c>
      <c r="F54" s="67">
        <f t="shared" si="2"/>
        <v>1.0737044522784248E-4</v>
      </c>
    </row>
    <row r="55" spans="1:6" x14ac:dyDescent="0.35">
      <c r="A55" s="68">
        <v>54</v>
      </c>
      <c r="B55" s="103" t="s">
        <v>174</v>
      </c>
      <c r="C55" s="66">
        <v>717.5</v>
      </c>
      <c r="D55" s="66">
        <v>169114.75</v>
      </c>
      <c r="E55" s="66">
        <f t="shared" si="1"/>
        <v>235.7</v>
      </c>
      <c r="F55" s="67">
        <f t="shared" si="2"/>
        <v>1.0556372393183834E-4</v>
      </c>
    </row>
    <row r="56" spans="1:6" x14ac:dyDescent="0.35">
      <c r="A56" s="68">
        <v>55</v>
      </c>
      <c r="B56" s="103" t="s">
        <v>190</v>
      </c>
      <c r="C56" s="66">
        <v>427.5</v>
      </c>
      <c r="D56" s="66">
        <v>165186</v>
      </c>
      <c r="E56" s="66">
        <f t="shared" si="1"/>
        <v>386.4</v>
      </c>
      <c r="F56" s="67">
        <f t="shared" si="2"/>
        <v>6.2896852934997752E-5</v>
      </c>
    </row>
    <row r="57" spans="1:6" x14ac:dyDescent="0.35">
      <c r="A57" s="68">
        <v>56</v>
      </c>
      <c r="B57" s="103" t="s">
        <v>175</v>
      </c>
      <c r="C57" s="66">
        <v>427.5</v>
      </c>
      <c r="D57" s="66">
        <v>126775.125</v>
      </c>
      <c r="E57" s="66">
        <f t="shared" si="1"/>
        <v>296.55</v>
      </c>
      <c r="F57" s="67">
        <f t="shared" si="2"/>
        <v>6.2896852934997752E-5</v>
      </c>
    </row>
    <row r="58" spans="1:6" x14ac:dyDescent="0.35">
      <c r="A58" s="68">
        <v>57</v>
      </c>
      <c r="B58" s="103" t="s">
        <v>182</v>
      </c>
      <c r="C58" s="66">
        <v>418.5</v>
      </c>
      <c r="D58" s="66">
        <v>123457.5</v>
      </c>
      <c r="E58" s="66">
        <f t="shared" si="1"/>
        <v>295</v>
      </c>
      <c r="F58" s="67">
        <f t="shared" si="2"/>
        <v>6.1572708662682016E-5</v>
      </c>
    </row>
    <row r="59" spans="1:6" x14ac:dyDescent="0.35">
      <c r="A59" s="68">
        <v>58</v>
      </c>
      <c r="B59" s="103" t="s">
        <v>197</v>
      </c>
      <c r="C59" s="66">
        <v>265.5</v>
      </c>
      <c r="D59" s="66">
        <v>72488.490000000005</v>
      </c>
      <c r="E59" s="66">
        <f t="shared" si="1"/>
        <v>273.02632768361582</v>
      </c>
      <c r="F59" s="67">
        <f t="shared" si="2"/>
        <v>3.9062256033314395E-5</v>
      </c>
    </row>
    <row r="60" spans="1:6" x14ac:dyDescent="0.35">
      <c r="A60" s="68">
        <v>59</v>
      </c>
      <c r="B60" s="103" t="s">
        <v>144</v>
      </c>
      <c r="C60" s="66">
        <v>135</v>
      </c>
      <c r="D60" s="66">
        <v>47715</v>
      </c>
      <c r="E60" s="66">
        <f t="shared" si="1"/>
        <v>353.44444444444446</v>
      </c>
      <c r="F60" s="67">
        <f t="shared" si="2"/>
        <v>1.9862164084736132E-5</v>
      </c>
    </row>
    <row r="61" spans="1:6" x14ac:dyDescent="0.35">
      <c r="A61" s="68">
        <v>60</v>
      </c>
      <c r="B61" s="103" t="s">
        <v>191</v>
      </c>
      <c r="C61" s="66">
        <v>90</v>
      </c>
      <c r="D61" s="66">
        <v>32081.399999999998</v>
      </c>
      <c r="E61" s="66">
        <f t="shared" si="1"/>
        <v>356.46</v>
      </c>
      <c r="F61" s="67">
        <f t="shared" si="2"/>
        <v>1.3241442723157421E-5</v>
      </c>
    </row>
    <row r="62" spans="1:6" x14ac:dyDescent="0.35">
      <c r="A62" s="68">
        <v>61</v>
      </c>
      <c r="B62" s="103" t="s">
        <v>186</v>
      </c>
      <c r="C62" s="66">
        <v>30</v>
      </c>
      <c r="D62" s="66">
        <v>8721</v>
      </c>
      <c r="E62" s="66">
        <f t="shared" si="1"/>
        <v>290.7</v>
      </c>
      <c r="F62" s="67">
        <f t="shared" si="2"/>
        <v>4.413814241052474E-6</v>
      </c>
    </row>
    <row r="63" spans="1:6" x14ac:dyDescent="0.35">
      <c r="A63" s="107"/>
      <c r="B63" s="102" t="s">
        <v>49</v>
      </c>
      <c r="C63" s="100">
        <v>6796842.450000003</v>
      </c>
      <c r="D63" s="100">
        <v>2144194046.6906879</v>
      </c>
      <c r="E63" s="104">
        <f t="shared" ref="E63" si="3">D63/C63</f>
        <v>315.46914062877636</v>
      </c>
      <c r="F63" s="105">
        <f t="shared" ref="F63" si="4">C63/$C$63</f>
        <v>1</v>
      </c>
    </row>
  </sheetData>
  <sortState ref="A2:F21">
    <sortCondition descending="1" ref="C14"/>
  </sortState>
  <conditionalFormatting sqref="B1:B14 B16:B1048576">
    <cfRule type="duplicateValues" dxfId="3" priority="7"/>
  </conditionalFormatting>
  <conditionalFormatting sqref="B15:D15">
    <cfRule type="duplicateValues" dxfId="2" priority="3"/>
  </conditionalFormatting>
  <conditionalFormatting sqref="B1:B1048576">
    <cfRule type="duplicateValues" dxfId="1" priority="8"/>
  </conditionalFormatting>
  <conditionalFormatting sqref="B1:B1048576">
    <cfRule type="duplicateValues" dxfId="0" priority="9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Boletin</vt:lpstr>
      <vt:lpstr>Mensuales</vt:lpstr>
      <vt:lpstr>Export</vt:lpstr>
      <vt:lpstr>Destino</vt:lpstr>
    </vt:vector>
  </TitlesOfParts>
  <Company>IHCAFE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Yeny Bustamante</dc:creator>
  <cp:lastModifiedBy>Abdul Murillo</cp:lastModifiedBy>
  <dcterms:created xsi:type="dcterms:W3CDTF">2016-10-31T17:51:54Z</dcterms:created>
  <dcterms:modified xsi:type="dcterms:W3CDTF">2026-07-10T15:50:22Z</dcterms:modified>
</cp:coreProperties>
</file>