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 activeTab="3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Destino!$A$1:$F$6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A89" i="3" l="1"/>
  <c r="D90" i="3"/>
  <c r="E90" i="3"/>
  <c r="F90" i="3"/>
  <c r="G90" i="3"/>
  <c r="C90" i="3"/>
  <c r="A64" i="4" l="1"/>
  <c r="D65" i="4" l="1"/>
  <c r="C65" i="4"/>
  <c r="F64" i="4" s="1"/>
  <c r="E64" i="4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3" i="4"/>
  <c r="F10" i="4"/>
  <c r="F11" i="4"/>
  <c r="F18" i="4"/>
  <c r="F19" i="4"/>
  <c r="F26" i="4"/>
  <c r="F27" i="4"/>
  <c r="F34" i="4"/>
  <c r="F35" i="4"/>
  <c r="F36" i="4"/>
  <c r="F42" i="4"/>
  <c r="F43" i="4"/>
  <c r="F44" i="4"/>
  <c r="F50" i="4"/>
  <c r="F51" i="4"/>
  <c r="F52" i="4"/>
  <c r="F58" i="4"/>
  <c r="F59" i="4"/>
  <c r="F60" i="4"/>
  <c r="F8" i="4"/>
  <c r="F57" i="4" l="1"/>
  <c r="F49" i="4"/>
  <c r="F41" i="4"/>
  <c r="F33" i="4"/>
  <c r="F25" i="4"/>
  <c r="F17" i="4"/>
  <c r="F2" i="4"/>
  <c r="F55" i="4"/>
  <c r="F47" i="4"/>
  <c r="F39" i="4"/>
  <c r="F31" i="4"/>
  <c r="F23" i="4"/>
  <c r="F15" i="4"/>
  <c r="F7" i="4"/>
  <c r="F62" i="4"/>
  <c r="F54" i="4"/>
  <c r="F46" i="4"/>
  <c r="F38" i="4"/>
  <c r="F30" i="4"/>
  <c r="F22" i="4"/>
  <c r="F14" i="4"/>
  <c r="F6" i="4"/>
  <c r="F61" i="4"/>
  <c r="F53" i="4"/>
  <c r="F45" i="4"/>
  <c r="F37" i="4"/>
  <c r="F29" i="4"/>
  <c r="F21" i="4"/>
  <c r="F13" i="4"/>
  <c r="F5" i="4"/>
  <c r="F28" i="4"/>
  <c r="F20" i="4"/>
  <c r="F12" i="4"/>
  <c r="F4" i="4"/>
  <c r="F3" i="4"/>
  <c r="F63" i="4"/>
  <c r="F9" i="4"/>
  <c r="F56" i="4"/>
  <c r="F48" i="4"/>
  <c r="F40" i="4"/>
  <c r="F32" i="4"/>
  <c r="F24" i="4"/>
  <c r="F16" i="4"/>
  <c r="E65" i="4"/>
  <c r="E56" i="4" l="1"/>
  <c r="E3" i="4"/>
  <c r="E50" i="4"/>
  <c r="E48" i="4"/>
  <c r="E43" i="4"/>
  <c r="E14" i="4"/>
  <c r="E59" i="4"/>
  <c r="E4" i="4"/>
  <c r="E25" i="4"/>
  <c r="E5" i="4"/>
  <c r="E44" i="4"/>
  <c r="E40" i="4"/>
  <c r="E12" i="4"/>
  <c r="E15" i="4"/>
  <c r="E18" i="4"/>
  <c r="E20" i="4"/>
  <c r="E30" i="4"/>
  <c r="E58" i="4"/>
  <c r="E41" i="4"/>
  <c r="E52" i="4"/>
  <c r="E13" i="4"/>
  <c r="E2" i="4"/>
  <c r="E37" i="4"/>
  <c r="E49" i="4"/>
  <c r="E16" i="4"/>
  <c r="E7" i="4"/>
  <c r="E53" i="4"/>
  <c r="E23" i="4"/>
  <c r="E60" i="4"/>
  <c r="E8" i="4"/>
  <c r="E38" i="4"/>
  <c r="E55" i="4"/>
  <c r="E32" i="4"/>
  <c r="E36" i="4"/>
  <c r="E6" i="4"/>
  <c r="E11" i="4"/>
  <c r="E35" i="4"/>
  <c r="E61" i="4"/>
  <c r="E54" i="4"/>
  <c r="E47" i="4"/>
  <c r="E46" i="4"/>
  <c r="E17" i="4"/>
  <c r="E33" i="4"/>
  <c r="E26" i="4"/>
  <c r="E57" i="4"/>
  <c r="E31" i="4"/>
  <c r="E27" i="4"/>
  <c r="E22" i="4"/>
  <c r="E10" i="4"/>
  <c r="E21" i="4"/>
  <c r="E45" i="4"/>
  <c r="E19" i="4"/>
  <c r="E51" i="4"/>
  <c r="E29" i="4"/>
  <c r="E9" i="4"/>
  <c r="E28" i="4"/>
  <c r="E39" i="4"/>
  <c r="E34" i="4"/>
  <c r="E42" i="4"/>
  <c r="E63" i="4"/>
  <c r="E24" i="4"/>
  <c r="E6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<sst xmlns="http://schemas.openxmlformats.org/spreadsheetml/2006/main" count="228" uniqueCount="213">
  <si>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</si>
  <si>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</si>
  <si>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</si>
  <si>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</si>
  <si>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</si>
  <si>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</si>
  <si>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</si>
  <si>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</si>
  <si>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</si>
  <si>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</si>
  <si>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</si>
  <si>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</si>
  <si>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</si>
  <si>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</si>
  <si>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</si>
  <si>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</si>
  <si>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</si>
  <si>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</si>
  <si>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</si>
  <si>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</si>
  <si>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</si>
  <si>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</si>
  <si>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</si>
  <si>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</si>
  <si>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</si>
  <si>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</si>
  <si>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</si>
  <si>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</si>
  <si>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</si>
  <si>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</si>
  <si>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</si>
  <si>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</si>
  <si>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</si>
  <si>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</si>
  <si>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</si>
  <si>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</si>
  <si>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</si>
  <si>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</si>
  <si>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</si>
  <si>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</si>
  <si>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</si>
  <si>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</si>
  <si>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</si>
  <si>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</si>
  <si>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</si>
  <si>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</si>
  <si>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</si>
  <si>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</si>
  <si>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</si>
  <si>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</si>
  <si>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</si>
  <si>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</si>
  <si>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</si>
  <si>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</si>
  <si>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</si>
  <si>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</si>
  <si>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</si>
  <si>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</si>
  <si>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</si>
  <si>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</si>
  <si>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</si>
  <si>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</si>
  <si>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</si>
  <si>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</si>
  <si>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</si>
  <si>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</si>
  <si>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</si>
  <si>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</si>
  <si>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</si>
  <si>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</si>
  <si>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</si>
  <si>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</si>
  <si>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</si>
  <si>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</si>
  <si>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</si>
  <si>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</si>
  <si>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</si>
  <si>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</si>
  <si>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</si>
  <si>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</si>
  <si>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</si>
  <si>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</si>
  <si>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</si>
  <si>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</si>
  <si>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</si>
  <si>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</si>
  <si>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</si>
  <si>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</si>
  <si>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</si>
  <si>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</si>
  <si>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</si>
  <si>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</si>
  <si>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</si>
  <si>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</si>
  <si>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</si>
  <si>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</si>
  <si>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</si>
  <si>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</si>
  <si>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</si>
  <si>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</si>
  <si>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</si>
  <si>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</si>
  <si>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</si>
  <si>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</si>
  <si>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</si>
  <si>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</si>
  <si>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</si>
  <si>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</si>
  <si>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</si>
  <si>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</si>
  <si>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</si>
  <si>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</si>
  <si>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</si>
  <si>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</si>
  <si>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</si>
  <si>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</si>
  <si>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</si>
  <si>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</si>
  <si>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</si>
  <si>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</si>
  <si>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</si>
  <si>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</si>
  <si>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</si>
  <si>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</si>
  <si>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</si>
  <si>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</si>
  <si>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</si>
  <si>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</si>
  <si>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</si>
  <si>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</si>
  <si>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</si>
  <si>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</si>
  <si>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</si>
  <si>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</si>
  <si>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</si>
  <si>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</si>
  <si>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</si>
  <si>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</si>
  <si>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</si>
  <si>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</si>
  <si>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</si>
  <si>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</si>
  <si>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</si>
  <si>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</si>
  <si>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</si>
  <si>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</si>
  <si>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</si>
  <si>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</si>
  <si>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</si>
  <si>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</si>
  <si>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</si>
  <si>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</si>
  <si>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</si>
  <si>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</si>
  <si>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</si>
  <si>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</si>
  <si>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</si>
  <si>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</si>
  <si>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</si>
  <si>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</si>
  <si>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</si>
  <si>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</si>
  <si>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</si>
  <si>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</si>
  <si>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</si>
  <si>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</si>
  <si>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</si>
  <si>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</si>
  <si>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</si>
  <si>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</si>
  <si>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</si>
  <si>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</si>
  <si>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</si>
  <si>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</si>
  <si>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</si>
  <si>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</si>
  <si>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</si>
  <si>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</si>
  <si>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</si>
  <si>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COCAFELOL</t>
  </si>
  <si>
    <t>CAFÉ VILLA FLORIDA</t>
  </si>
  <si>
    <t>EGIPTO</t>
  </si>
  <si>
    <t>MARZO</t>
  </si>
  <si>
    <t>TROPICAL COFFEE</t>
  </si>
  <si>
    <t>EMILIO GARCIA</t>
  </si>
  <si>
    <t>URUGUAY</t>
  </si>
  <si>
    <t>DELAFINCAH</t>
  </si>
  <si>
    <t>INVERSIONES JERUSALEN</t>
  </si>
  <si>
    <t>SAN MARCOS</t>
  </si>
  <si>
    <t>OMAN</t>
  </si>
  <si>
    <t>ABU DHABI</t>
  </si>
  <si>
    <t>ROGER DOMINGUEZ</t>
  </si>
  <si>
    <t>PACAYAL COFFEE S.A.</t>
  </si>
  <si>
    <t>ABRIL</t>
  </si>
  <si>
    <t>GEORGIA</t>
  </si>
  <si>
    <t>AUSTRIA</t>
  </si>
  <si>
    <t>ADELMO LOPEZ</t>
  </si>
  <si>
    <t>COAGRICSAL</t>
  </si>
  <si>
    <t>JORGE ARTURO SERRANO VILLANUEVA</t>
  </si>
  <si>
    <t>INV. SAN JUAN</t>
  </si>
  <si>
    <t>PANAMA</t>
  </si>
  <si>
    <t>MAYO</t>
  </si>
  <si>
    <t>MERCOH</t>
  </si>
  <si>
    <t>LIBANO</t>
  </si>
  <si>
    <t>CAFE CACHON, S DE RL</t>
  </si>
  <si>
    <t>COCASJOL</t>
  </si>
  <si>
    <t>JUNIO</t>
  </si>
  <si>
    <t>AGOSTO*</t>
  </si>
  <si>
    <t>MARCELO DICUNTA</t>
  </si>
  <si>
    <t>KAZAJISTAN</t>
  </si>
  <si>
    <t>JULIO</t>
  </si>
  <si>
    <t>BECAPEÑA</t>
  </si>
  <si>
    <t>NELSON M. LAGOS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</si>
</sst>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sz val="9"/>
      <color rgb="FFFF0000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4" fontId="19" fillId="2" borderId="0" xfId="1" applyFont="1" applyFill="1" applyAlignment="1">
      <alignment horizontal="center"/>
    </xf>
    <xf numFmtId="164" fontId="0" fillId="2" borderId="0" xfId="1" applyFont="1" applyFill="1" applyAlignment="1">
      <alignment horizontal="left"/>
    </xf>
    <xf numFmtId="164" fontId="13" fillId="3" borderId="0" xfId="1" applyFont="1" applyFill="1"/>
    <xf numFmtId="170" fontId="13" fillId="3" borderId="0" xfId="2" applyNumberFormat="1" applyFont="1" applyFill="1"/>
    <xf numFmtId="0" fontId="0" fillId="2" borderId="0" xfId="0" applyFont="1" applyFill="1" applyBorder="1"/>
    <xf numFmtId="170" fontId="29" fillId="2" borderId="4" xfId="2" applyNumberFormat="1" applyFont="1" applyFill="1" applyBorder="1" applyAlignment="1">
      <alignment horizontal="right"/>
    </xf>
    <xf numFmtId="0" fontId="13" fillId="3" borderId="0" xfId="0" applyFont="1" applyFill="1"/>
    <xf numFmtId="0" fontId="0" fillId="3" borderId="0" xfId="0" applyFill="1"/>
    <xf numFmtId="0" fontId="30" fillId="3" borderId="0" xfId="0" applyFont="1" applyFill="1"/>
    <xf numFmtId="0" fontId="0" fillId="0" borderId="0" xfId="0" applyAlignment="1">
      <alignment horizontal="left"/>
    </xf>
    <xf numFmtId="164" fontId="13" fillId="5" borderId="0" xfId="1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164" fontId="13" fillId="5" borderId="0" xfId="1" applyFont="1" applyFill="1" applyBorder="1"/>
    <xf numFmtId="164" fontId="0" fillId="0" borderId="15" xfId="1" applyFont="1" applyBorder="1"/>
    <xf numFmtId="164" fontId="0" fillId="2" borderId="15" xfId="1" applyFont="1" applyFill="1" applyBorder="1"/>
    <xf numFmtId="0" fontId="0" fillId="0" borderId="0" xfId="0" applyBorder="1" applyAlignment="1">
      <alignment horizontal="left"/>
    </xf>
    <xf numFmtId="164" fontId="0" fillId="0" borderId="0" xfId="1" applyFont="1" applyBorder="1"/>
    <xf numFmtId="164" fontId="0" fillId="2" borderId="0" xfId="1" applyFont="1" applyFill="1" applyBorder="1"/>
    <xf numFmtId="164" fontId="21" fillId="3" borderId="8" xfId="1" applyFont="1" applyFill="1" applyBorder="1" applyAlignment="1">
      <alignment horizontal="center" wrapText="1"/>
    </xf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5925682.4199999999</c:v>
                </c:pt>
                <c:pt idx="1">
                  <c:v>5770323.6200000001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7325647.8400000222</c:v>
                </c:pt>
                <c:pt idx="1">
                  <c:v>7267610.7900000699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1399965.4200000223</c:v>
                </c:pt>
                <c:pt idx="1">
                  <c:v>1497287.1700000698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zoomScale="85" zoomScaleNormal="85" workbookViewId="0">
      <selection activeCell="A15" sqref="A15:F17"/>
    </sheetView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9"/>
      <c r="L1" s="119"/>
      <c r="M1" s="119"/>
      <c r="N1" s="119"/>
      <c r="O1" s="119"/>
      <c r="P1" s="119"/>
      <c r="Q1" s="119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7" t="s">
        <v>87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20" t="s">
        <v>2</v>
      </c>
      <c r="B4" s="84" t="s">
        <v>84</v>
      </c>
      <c r="C4" s="84" t="s">
        <v>102</v>
      </c>
      <c r="D4" s="120" t="s">
        <v>3</v>
      </c>
      <c r="E4" s="122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21"/>
      <c r="B5" s="85" t="s">
        <v>5</v>
      </c>
      <c r="C5" s="85" t="s">
        <v>5</v>
      </c>
      <c r="D5" s="121"/>
      <c r="E5" s="123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8">
        <v>6089370.1399999997</v>
      </c>
      <c r="C6" s="34">
        <v>7560791.2000000076</v>
      </c>
      <c r="D6" s="90">
        <v>1471421.060000008</v>
      </c>
      <c r="E6" s="91">
        <v>0.24163764497324644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5925682.4199999999</v>
      </c>
      <c r="C7" s="34">
        <v>7325647.8400000222</v>
      </c>
      <c r="D7" s="90">
        <v>1399965.4200000223</v>
      </c>
      <c r="E7" s="91">
        <v>0.23625387268054474</v>
      </c>
      <c r="F7" s="35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</row>
    <row r="8" spans="1:24" x14ac:dyDescent="0.35">
      <c r="A8" s="44" t="s">
        <v>16</v>
      </c>
      <c r="B8" s="46">
        <v>5770323.6200000001</v>
      </c>
      <c r="C8" s="46">
        <v>7267610.7900000699</v>
      </c>
      <c r="D8" s="92">
        <v>1497287.1700000698</v>
      </c>
      <c r="E8" s="93">
        <v>0.2594806233762102</v>
      </c>
      <c r="F8" s="35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</row>
    <row r="9" spans="1:24" x14ac:dyDescent="0.35">
      <c r="A9" s="30" t="s">
        <v>6</v>
      </c>
      <c r="B9" s="30"/>
      <c r="C9" s="30"/>
      <c r="D9" s="31"/>
      <c r="E9" s="31"/>
      <c r="F9" s="30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</row>
    <row r="10" spans="1:24" x14ac:dyDescent="0.35">
      <c r="A10" s="30" t="s">
        <v>7</v>
      </c>
      <c r="B10" s="30"/>
      <c r="C10" s="36"/>
      <c r="D10" s="31"/>
      <c r="E10" s="31"/>
      <c r="F10" s="30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</row>
    <row r="11" spans="1:24" x14ac:dyDescent="0.35">
      <c r="A11" s="30" t="s">
        <v>112</v>
      </c>
      <c r="B11" s="36">
        <v>174647.21000000002</v>
      </c>
      <c r="C11" s="37" t="s">
        <v>41</v>
      </c>
      <c r="D11" s="31"/>
      <c r="E11" s="31"/>
      <c r="F11" s="30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</row>
    <row r="12" spans="1:24" ht="15.75" customHeight="1" x14ac:dyDescent="0.35">
      <c r="A12" s="30"/>
      <c r="B12" s="30"/>
      <c r="C12" s="30"/>
      <c r="D12" s="31"/>
      <c r="E12" s="31"/>
      <c r="F12" s="30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</row>
    <row r="13" spans="1:24" ht="15.75" customHeight="1" x14ac:dyDescent="0.35">
      <c r="A13" s="118" t="s">
        <v>8</v>
      </c>
      <c r="B13" s="118"/>
      <c r="C13" s="118"/>
      <c r="D13" s="118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6" t="s">
        <v>2</v>
      </c>
      <c r="B14" s="86" t="s">
        <v>9</v>
      </c>
      <c r="C14" s="86" t="s">
        <v>10</v>
      </c>
      <c r="D14" s="86" t="s">
        <v>11</v>
      </c>
      <c r="E14" s="86" t="s">
        <v>12</v>
      </c>
      <c r="F14" s="86" t="s">
        <v>13</v>
      </c>
      <c r="G14" s="5"/>
      <c r="J14" s="1"/>
      <c r="K14" s="63"/>
      <c r="L14" s="63" t="s">
        <v>2</v>
      </c>
      <c r="M14" s="63" t="s">
        <v>84</v>
      </c>
      <c r="N14" s="63" t="s">
        <v>102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7386143.9900000077</v>
      </c>
      <c r="C15" s="33">
        <v>1719844115.0096455</v>
      </c>
      <c r="D15" s="42">
        <v>232.8473581530657</v>
      </c>
      <c r="E15" s="40">
        <v>45643725641.110031</v>
      </c>
      <c r="F15" s="33">
        <v>6179.6420030406125</v>
      </c>
      <c r="J15" s="4"/>
      <c r="K15" s="63"/>
      <c r="L15" s="47" t="s">
        <v>15</v>
      </c>
      <c r="M15" s="64">
        <f>+B7</f>
        <v>5925682.4199999999</v>
      </c>
      <c r="N15" s="64">
        <f>+C7</f>
        <v>7325647.8400000222</v>
      </c>
      <c r="O15" s="65">
        <f>D7</f>
        <v>1399965.4200000223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7325647.8400000222</v>
      </c>
      <c r="C16" s="33">
        <v>2294729531.3163285</v>
      </c>
      <c r="D16" s="42">
        <v>313.2459519534209</v>
      </c>
      <c r="E16" s="34">
        <v>60750432087.145996</v>
      </c>
      <c r="F16" s="33">
        <v>8292.8409082719172</v>
      </c>
      <c r="G16" s="29"/>
      <c r="J16" s="4"/>
      <c r="K16" s="63"/>
      <c r="L16" s="47" t="s">
        <v>16</v>
      </c>
      <c r="M16" s="64">
        <f>+B8</f>
        <v>5770323.6200000001</v>
      </c>
      <c r="N16" s="64">
        <f>+C8</f>
        <v>7267610.7900000699</v>
      </c>
      <c r="O16" s="65">
        <f>D8</f>
        <v>1497287.1700000698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7267610.7900000699</v>
      </c>
      <c r="C17" s="44">
        <v>2273884078.9926744</v>
      </c>
      <c r="D17" s="45">
        <v>312.87917648554384</v>
      </c>
      <c r="E17" s="46">
        <v>60316815286.378456</v>
      </c>
      <c r="F17" s="44">
        <v>8299.400866289081</v>
      </c>
      <c r="G17" s="29"/>
      <c r="J17" s="11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4" sqref="A4:J16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25" t="s">
        <v>17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x14ac:dyDescent="0.35">
      <c r="A2" s="77" t="s">
        <v>7</v>
      </c>
      <c r="B2" s="126" t="s">
        <v>85</v>
      </c>
      <c r="C2" s="126"/>
      <c r="D2" s="126"/>
      <c r="E2" s="126" t="s">
        <v>111</v>
      </c>
      <c r="F2" s="126"/>
      <c r="G2" s="126"/>
      <c r="H2" s="127" t="s">
        <v>18</v>
      </c>
      <c r="I2" s="128"/>
      <c r="J2" s="129"/>
    </row>
    <row r="3" spans="1:10" ht="34.5" x14ac:dyDescent="0.35">
      <c r="A3" s="74" t="s">
        <v>24</v>
      </c>
      <c r="B3" s="75" t="s">
        <v>19</v>
      </c>
      <c r="C3" s="76" t="s">
        <v>20</v>
      </c>
      <c r="D3" s="76" t="s">
        <v>21</v>
      </c>
      <c r="E3" s="75" t="s">
        <v>19</v>
      </c>
      <c r="F3" s="76" t="s">
        <v>20</v>
      </c>
      <c r="G3" s="76" t="s">
        <v>21</v>
      </c>
      <c r="H3" s="76" t="s">
        <v>19</v>
      </c>
      <c r="I3" s="76" t="s">
        <v>20</v>
      </c>
      <c r="J3" s="76" t="s">
        <v>22</v>
      </c>
    </row>
    <row r="4" spans="1:10" x14ac:dyDescent="0.35">
      <c r="A4" s="48" t="s">
        <v>120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89">
        <v>0.73017204422982218</v>
      </c>
    </row>
    <row r="5" spans="1:10" x14ac:dyDescent="0.35">
      <c r="A5" s="48" t="s">
        <v>129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98">
        <v>355.13432038510734</v>
      </c>
      <c r="H5" s="50">
        <v>41010.160000000003</v>
      </c>
      <c r="I5" s="52">
        <v>20454409.964855999</v>
      </c>
      <c r="J5" s="89">
        <v>1.0923668335176582</v>
      </c>
    </row>
    <row r="6" spans="1:10" x14ac:dyDescent="0.35">
      <c r="A6" s="48" t="s">
        <v>151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98">
        <v>374.65493276833269</v>
      </c>
      <c r="H6" s="50">
        <v>241895.19</v>
      </c>
      <c r="I6" s="52">
        <v>101854348.65015</v>
      </c>
      <c r="J6" s="89">
        <v>2.1499604573614106</v>
      </c>
    </row>
    <row r="7" spans="1:10" x14ac:dyDescent="0.35">
      <c r="A7" s="48" t="s">
        <v>169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98">
        <v>362.59413918065343</v>
      </c>
      <c r="H7" s="50">
        <v>355114.65000000026</v>
      </c>
      <c r="I7" s="52">
        <v>153118280.77002996</v>
      </c>
      <c r="J7" s="89">
        <v>0.7437756339100956</v>
      </c>
    </row>
    <row r="8" spans="1:10" x14ac:dyDescent="0.35">
      <c r="A8" s="48" t="s">
        <v>178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98">
        <v>347.34628186221556</v>
      </c>
      <c r="H8" s="50">
        <v>429936.68999999983</v>
      </c>
      <c r="I8" s="52">
        <v>152400425.48814392</v>
      </c>
      <c r="J8" s="89">
        <v>0.54381285236198396</v>
      </c>
    </row>
    <row r="9" spans="1:10" x14ac:dyDescent="0.35">
      <c r="A9" s="48" t="s">
        <v>182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98">
        <v>307.63268128396999</v>
      </c>
      <c r="H9" s="50">
        <v>204715.72000000067</v>
      </c>
      <c r="I9" s="52">
        <v>2502059.6148040891</v>
      </c>
      <c r="J9" s="89">
        <v>0.1931746146868136</v>
      </c>
    </row>
    <row r="10" spans="1:10" x14ac:dyDescent="0.35">
      <c r="A10" s="48" t="s">
        <v>193</v>
      </c>
      <c r="B10" s="51">
        <v>719682.38</v>
      </c>
      <c r="C10" s="51">
        <v>270698674.64590204</v>
      </c>
      <c r="D10" s="49">
        <v>376.13630980642051</v>
      </c>
      <c r="E10" s="51">
        <v>885268.3400000002</v>
      </c>
      <c r="F10" s="70">
        <v>261268606.00823903</v>
      </c>
      <c r="G10" s="98">
        <v>295.12927798619677</v>
      </c>
      <c r="H10" s="50">
        <v>165585.9600000002</v>
      </c>
      <c r="I10" s="52">
        <v>-9430068.6376630068</v>
      </c>
      <c r="J10" s="89">
        <v>0.23008199811700294</v>
      </c>
    </row>
    <row r="11" spans="1:10" x14ac:dyDescent="0.35">
      <c r="A11" s="48" t="s">
        <v>201</v>
      </c>
      <c r="B11" s="51">
        <v>993955.9</v>
      </c>
      <c r="C11" s="51">
        <v>368883908.52725595</v>
      </c>
      <c r="D11" s="49">
        <v>371.12703745433367</v>
      </c>
      <c r="E11" s="51">
        <v>993348.99000000011</v>
      </c>
      <c r="F11" s="70">
        <v>285378634.11524099</v>
      </c>
      <c r="G11" s="98">
        <v>287.28939877941684</v>
      </c>
      <c r="H11" s="50">
        <v>-606.90999999991618</v>
      </c>
      <c r="I11" s="52">
        <v>-83505274.412014961</v>
      </c>
      <c r="J11" s="103">
        <v>-6.1060053066732257E-4</v>
      </c>
    </row>
    <row r="12" spans="1:10" x14ac:dyDescent="0.35">
      <c r="A12" s="48" t="s">
        <v>206</v>
      </c>
      <c r="B12" s="51">
        <v>835895.82000000007</v>
      </c>
      <c r="C12" s="51">
        <v>305608467.41456598</v>
      </c>
      <c r="D12" s="49">
        <v>365.60592851698425</v>
      </c>
      <c r="E12" s="51">
        <v>803711.30000000051</v>
      </c>
      <c r="F12" s="70">
        <v>222769010.58105505</v>
      </c>
      <c r="G12" s="98">
        <v>277.17541184384851</v>
      </c>
      <c r="H12" s="50">
        <v>-32184.519999999553</v>
      </c>
      <c r="I12" s="52">
        <v>-82839456.833510935</v>
      </c>
      <c r="J12" s="103">
        <v>-3.8503027805545854E-2</v>
      </c>
    </row>
    <row r="13" spans="1:10" x14ac:dyDescent="0.35">
      <c r="A13" s="48" t="s">
        <v>210</v>
      </c>
      <c r="B13" s="51">
        <v>598328.07999999996</v>
      </c>
      <c r="C13" s="51">
        <v>207482055.78758001</v>
      </c>
      <c r="D13" s="49">
        <v>346.76971167320113</v>
      </c>
      <c r="E13" s="51">
        <v>482686.65999999992</v>
      </c>
      <c r="F13" s="70">
        <v>135320810.36033344</v>
      </c>
      <c r="G13" s="98">
        <v>280.34918213885061</v>
      </c>
      <c r="H13" s="50">
        <v>-115641.42000000004</v>
      </c>
      <c r="I13" s="52">
        <v>-72161245.427246571</v>
      </c>
      <c r="J13" s="103">
        <v>-0.19327426518240637</v>
      </c>
    </row>
    <row r="14" spans="1:10" x14ac:dyDescent="0.35">
      <c r="A14" s="48" t="s">
        <v>207</v>
      </c>
      <c r="B14" s="51">
        <v>250780.62</v>
      </c>
      <c r="C14" s="51">
        <v>79115994.460960001</v>
      </c>
      <c r="D14" s="49">
        <v>315.47890128415827</v>
      </c>
      <c r="E14" s="51">
        <v>313011.63000006881</v>
      </c>
      <c r="F14" s="70">
        <v>79775602.931077957</v>
      </c>
      <c r="G14" s="94">
        <v>254.86466087876806</v>
      </c>
      <c r="H14" s="95">
        <v>62231.010000068811</v>
      </c>
      <c r="I14" s="96">
        <v>659608.4701179564</v>
      </c>
      <c r="J14" s="103">
        <v>0.24814919908910352</v>
      </c>
    </row>
    <row r="15" spans="1:10" ht="15" thickBot="1" x14ac:dyDescent="0.4">
      <c r="A15" s="48" t="s">
        <v>86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4" t="e">
        <v>#DIV/0!</v>
      </c>
      <c r="H15" s="95"/>
      <c r="I15" s="96"/>
      <c r="J15" s="97">
        <v>0</v>
      </c>
    </row>
    <row r="16" spans="1:10" ht="15" thickBot="1" x14ac:dyDescent="0.4">
      <c r="A16" s="78" t="s">
        <v>50</v>
      </c>
      <c r="B16" s="79">
        <v>6117313.1299999999</v>
      </c>
      <c r="C16" s="79">
        <v>2148022760.2480779</v>
      </c>
      <c r="D16" s="80">
        <v>351.13827175429844</v>
      </c>
      <c r="E16" s="79">
        <v>7267610.7900000699</v>
      </c>
      <c r="F16" s="79">
        <v>2273884078.9926744</v>
      </c>
      <c r="G16" s="80">
        <v>312.87917648554384</v>
      </c>
      <c r="H16" s="81"/>
      <c r="I16" s="82"/>
      <c r="J16" s="83"/>
    </row>
    <row r="17" spans="1:10" x14ac:dyDescent="0.35">
      <c r="A17" s="53" t="s">
        <v>124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zoomScale="85" zoomScaleNormal="85" workbookViewId="0">
      <pane ySplit="2" topLeftCell="A72" activePane="bottomLeft" state="frozen"/>
      <selection activeCell="D75" sqref="D75"/>
      <selection pane="bottomLeft" activeCell="A88" sqref="A88:A89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style="41" bestFit="1" customWidth="1"/>
    <col min="4" max="6" width="14.7265625" style="41" bestFit="1" customWidth="1"/>
    <col min="7" max="7" width="15" style="41" bestFit="1" customWidth="1"/>
  </cols>
  <sheetData>
    <row r="1" spans="1:7" ht="18.5" x14ac:dyDescent="0.35">
      <c r="B1" s="130" t="s">
        <v>25</v>
      </c>
      <c r="C1" s="130"/>
      <c r="D1" s="130"/>
      <c r="E1" s="130"/>
      <c r="F1" s="130"/>
      <c r="G1" s="130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2" t="s">
        <v>28</v>
      </c>
      <c r="E2" s="72" t="s">
        <v>29</v>
      </c>
      <c r="F2" s="116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66">
        <v>56150</v>
      </c>
      <c r="D3" s="66">
        <v>1520079.4000000004</v>
      </c>
      <c r="E3" s="66">
        <v>1576229.4000000004</v>
      </c>
      <c r="F3" s="66">
        <v>1495397.85</v>
      </c>
      <c r="G3" s="66">
        <v>1494497.85</v>
      </c>
    </row>
    <row r="4" spans="1:7" x14ac:dyDescent="0.35">
      <c r="A4" s="1">
        <f>+A3+1</f>
        <v>2</v>
      </c>
      <c r="B4" s="1" t="s">
        <v>34</v>
      </c>
      <c r="C4" s="66">
        <v>4759.13</v>
      </c>
      <c r="D4" s="66">
        <v>855198.12</v>
      </c>
      <c r="E4" s="66">
        <v>859957.25</v>
      </c>
      <c r="F4" s="66">
        <v>832160.20999999985</v>
      </c>
      <c r="G4" s="66">
        <v>827073.26000000164</v>
      </c>
    </row>
    <row r="5" spans="1:7" x14ac:dyDescent="0.35">
      <c r="A5" s="1">
        <f t="shared" ref="A5:A68" si="0">+A4+1</f>
        <v>3</v>
      </c>
      <c r="B5" s="1" t="s">
        <v>31</v>
      </c>
      <c r="C5" s="66">
        <v>2923.14</v>
      </c>
      <c r="D5" s="66">
        <v>752998.07000000007</v>
      </c>
      <c r="E5" s="66">
        <v>755921.21000000008</v>
      </c>
      <c r="F5" s="66">
        <v>752999.41</v>
      </c>
      <c r="G5" s="66">
        <v>752999.40999999968</v>
      </c>
    </row>
    <row r="6" spans="1:7" x14ac:dyDescent="0.35">
      <c r="A6" s="1">
        <f t="shared" si="0"/>
        <v>4</v>
      </c>
      <c r="B6" s="62" t="s">
        <v>61</v>
      </c>
      <c r="C6" s="66">
        <v>13080.85</v>
      </c>
      <c r="D6" s="66">
        <v>629511.30000000005</v>
      </c>
      <c r="E6" s="66">
        <v>642592.15</v>
      </c>
      <c r="F6" s="66">
        <v>574217.30000000005</v>
      </c>
      <c r="G6" s="66">
        <v>574217.30000000016</v>
      </c>
    </row>
    <row r="7" spans="1:7" x14ac:dyDescent="0.35">
      <c r="A7" s="1">
        <f t="shared" si="0"/>
        <v>5</v>
      </c>
      <c r="B7" s="1" t="s">
        <v>69</v>
      </c>
      <c r="C7" s="66">
        <v>11949.11</v>
      </c>
      <c r="D7" s="66">
        <v>522067.75</v>
      </c>
      <c r="E7" s="66">
        <v>534016.86</v>
      </c>
      <c r="F7" s="66">
        <v>520086.69</v>
      </c>
      <c r="G7" s="66">
        <v>518825.89999999962</v>
      </c>
    </row>
    <row r="8" spans="1:7" x14ac:dyDescent="0.35">
      <c r="A8" s="1">
        <f t="shared" si="0"/>
        <v>6</v>
      </c>
      <c r="B8" s="1" t="s">
        <v>37</v>
      </c>
      <c r="C8" s="66">
        <v>10927.11</v>
      </c>
      <c r="D8" s="66">
        <v>469068.15</v>
      </c>
      <c r="E8" s="66">
        <v>479995.26</v>
      </c>
      <c r="F8" s="66">
        <v>471904.23999999993</v>
      </c>
      <c r="G8" s="66">
        <v>457050.95999999851</v>
      </c>
    </row>
    <row r="9" spans="1:7" x14ac:dyDescent="0.35">
      <c r="A9" s="1">
        <f t="shared" si="0"/>
        <v>7</v>
      </c>
      <c r="B9" s="1" t="s">
        <v>66</v>
      </c>
      <c r="C9" s="66">
        <v>9073.5300000000007</v>
      </c>
      <c r="D9" s="66">
        <v>389522.21</v>
      </c>
      <c r="E9" s="66">
        <v>398595.74000000005</v>
      </c>
      <c r="F9" s="66">
        <v>398595.74000000022</v>
      </c>
      <c r="G9" s="66">
        <v>398595.74000000139</v>
      </c>
    </row>
    <row r="10" spans="1:7" x14ac:dyDescent="0.35">
      <c r="A10" s="1">
        <f t="shared" si="0"/>
        <v>8</v>
      </c>
      <c r="B10" s="1" t="s">
        <v>33</v>
      </c>
      <c r="C10" s="66">
        <v>920.68</v>
      </c>
      <c r="D10" s="66">
        <v>297817.82</v>
      </c>
      <c r="E10" s="66">
        <v>298738.5</v>
      </c>
      <c r="F10" s="66">
        <v>267373.5</v>
      </c>
      <c r="G10" s="66">
        <v>267373.5</v>
      </c>
    </row>
    <row r="11" spans="1:7" x14ac:dyDescent="0.35">
      <c r="A11" s="1">
        <f t="shared" si="0"/>
        <v>9</v>
      </c>
      <c r="B11" s="1" t="s">
        <v>32</v>
      </c>
      <c r="C11" s="66">
        <v>0</v>
      </c>
      <c r="D11" s="66">
        <v>242201.12</v>
      </c>
      <c r="E11" s="66">
        <v>242201.12</v>
      </c>
      <c r="F11" s="66">
        <v>228489.46999999997</v>
      </c>
      <c r="G11" s="66">
        <v>228479.06</v>
      </c>
    </row>
    <row r="12" spans="1:7" x14ac:dyDescent="0.35">
      <c r="A12" s="1">
        <f t="shared" si="0"/>
        <v>10</v>
      </c>
      <c r="B12" s="1" t="s">
        <v>48</v>
      </c>
      <c r="C12" s="66">
        <v>227.52</v>
      </c>
      <c r="D12" s="66">
        <v>203677.60000000003</v>
      </c>
      <c r="E12" s="66">
        <v>203905.12000000002</v>
      </c>
      <c r="F12" s="66">
        <v>199356.12</v>
      </c>
      <c r="G12" s="66">
        <v>198685.2399999999</v>
      </c>
    </row>
    <row r="13" spans="1:7" x14ac:dyDescent="0.35">
      <c r="A13" s="1">
        <f t="shared" si="0"/>
        <v>11</v>
      </c>
      <c r="B13" s="20" t="s">
        <v>113</v>
      </c>
      <c r="C13" s="66">
        <v>0</v>
      </c>
      <c r="D13" s="66">
        <v>133069.51</v>
      </c>
      <c r="E13" s="66">
        <v>133069.51</v>
      </c>
      <c r="F13" s="66">
        <v>130767.09</v>
      </c>
      <c r="G13" s="66">
        <v>130767.09000000005</v>
      </c>
    </row>
    <row r="14" spans="1:7" x14ac:dyDescent="0.35">
      <c r="A14" s="1">
        <f t="shared" si="0"/>
        <v>12</v>
      </c>
      <c r="B14" s="1" t="s">
        <v>62</v>
      </c>
      <c r="C14" s="66">
        <v>779.15</v>
      </c>
      <c r="D14" s="66">
        <v>139694.49000000002</v>
      </c>
      <c r="E14" s="66">
        <v>140473.64000000001</v>
      </c>
      <c r="F14" s="66">
        <v>125026.38</v>
      </c>
      <c r="G14" s="66">
        <v>125003.53999999998</v>
      </c>
    </row>
    <row r="15" spans="1:7" x14ac:dyDescent="0.35">
      <c r="A15" s="1">
        <f t="shared" si="0"/>
        <v>13</v>
      </c>
      <c r="B15" s="1" t="s">
        <v>77</v>
      </c>
      <c r="C15" s="66">
        <v>0</v>
      </c>
      <c r="D15" s="66">
        <v>99163.23</v>
      </c>
      <c r="E15" s="66">
        <v>99163.23</v>
      </c>
      <c r="F15" s="66">
        <v>105636.16999999998</v>
      </c>
      <c r="G15" s="66">
        <v>105636.17</v>
      </c>
    </row>
    <row r="16" spans="1:7" x14ac:dyDescent="0.35">
      <c r="A16" s="1">
        <f t="shared" si="0"/>
        <v>14</v>
      </c>
      <c r="B16" s="1" t="s">
        <v>68</v>
      </c>
      <c r="C16" s="66">
        <v>195</v>
      </c>
      <c r="D16" s="66">
        <v>96480.64999999998</v>
      </c>
      <c r="E16" s="66">
        <v>96675.64999999998</v>
      </c>
      <c r="F16" s="66">
        <v>97727.569999999992</v>
      </c>
      <c r="G16" s="66">
        <v>96675.649999999849</v>
      </c>
    </row>
    <row r="17" spans="1:7" x14ac:dyDescent="0.35">
      <c r="A17" s="1">
        <f t="shared" si="0"/>
        <v>15</v>
      </c>
      <c r="B17" s="1" t="s">
        <v>114</v>
      </c>
      <c r="C17" s="66">
        <v>0</v>
      </c>
      <c r="D17" s="66">
        <v>90222.76999999999</v>
      </c>
      <c r="E17" s="66">
        <v>90222.76999999999</v>
      </c>
      <c r="F17" s="66">
        <v>90418.869999999981</v>
      </c>
      <c r="G17" s="66">
        <v>90222.610000000073</v>
      </c>
    </row>
    <row r="18" spans="1:7" x14ac:dyDescent="0.35">
      <c r="A18" s="1">
        <f t="shared" si="0"/>
        <v>16</v>
      </c>
      <c r="B18" s="1" t="s">
        <v>81</v>
      </c>
      <c r="C18" s="66">
        <v>265.32</v>
      </c>
      <c r="D18" s="66">
        <v>89294.97</v>
      </c>
      <c r="E18" s="66">
        <v>89560.290000000008</v>
      </c>
      <c r="F18" s="66">
        <v>89404.349999999962</v>
      </c>
      <c r="G18" s="66">
        <v>89404.349999999948</v>
      </c>
    </row>
    <row r="19" spans="1:7" x14ac:dyDescent="0.35">
      <c r="A19" s="1">
        <f t="shared" si="0"/>
        <v>17</v>
      </c>
      <c r="B19" s="1" t="s">
        <v>38</v>
      </c>
      <c r="C19" s="66">
        <v>390.84</v>
      </c>
      <c r="D19" s="66">
        <v>82094.989999999976</v>
      </c>
      <c r="E19" s="66">
        <v>82485.829999999973</v>
      </c>
      <c r="F19" s="66">
        <v>78594.289999999994</v>
      </c>
      <c r="G19" s="66">
        <v>78399.069999999992</v>
      </c>
    </row>
    <row r="20" spans="1:7" x14ac:dyDescent="0.35">
      <c r="A20" s="1">
        <f t="shared" si="0"/>
        <v>18</v>
      </c>
      <c r="B20" s="1" t="s">
        <v>93</v>
      </c>
      <c r="C20" s="66">
        <v>41.6</v>
      </c>
      <c r="D20" s="66">
        <v>95933.759999999995</v>
      </c>
      <c r="E20" s="66">
        <v>95975.360000000001</v>
      </c>
      <c r="F20" s="66">
        <v>84272.349999999991</v>
      </c>
      <c r="G20" s="66">
        <v>84270.830000000016</v>
      </c>
    </row>
    <row r="21" spans="1:7" x14ac:dyDescent="0.35">
      <c r="A21" s="1">
        <f t="shared" si="0"/>
        <v>19</v>
      </c>
      <c r="B21" s="1" t="s">
        <v>35</v>
      </c>
      <c r="C21" s="66">
        <v>2048.25</v>
      </c>
      <c r="D21" s="66">
        <v>64302.33</v>
      </c>
      <c r="E21" s="66">
        <v>66350.58</v>
      </c>
      <c r="F21" s="66">
        <v>71800.960000000006</v>
      </c>
      <c r="G21" s="66">
        <v>69205.959999999992</v>
      </c>
    </row>
    <row r="22" spans="1:7" x14ac:dyDescent="0.35">
      <c r="A22" s="1">
        <f t="shared" si="0"/>
        <v>20</v>
      </c>
      <c r="B22" s="1" t="s">
        <v>58</v>
      </c>
      <c r="C22" s="66">
        <v>38.99</v>
      </c>
      <c r="D22" s="66">
        <v>68771.909999999989</v>
      </c>
      <c r="E22" s="66">
        <v>68810.899999999994</v>
      </c>
      <c r="F22" s="66">
        <v>66853.780000000013</v>
      </c>
      <c r="G22" s="66">
        <v>66853.780000000028</v>
      </c>
    </row>
    <row r="23" spans="1:7" x14ac:dyDescent="0.35">
      <c r="A23" s="1">
        <f t="shared" si="0"/>
        <v>21</v>
      </c>
      <c r="B23" s="1" t="s">
        <v>59</v>
      </c>
      <c r="C23" s="66">
        <v>4233.92</v>
      </c>
      <c r="D23" s="66">
        <v>43920.91</v>
      </c>
      <c r="E23" s="66">
        <v>48154.83</v>
      </c>
      <c r="F23" s="66">
        <v>47503.69</v>
      </c>
      <c r="G23" s="66">
        <v>47503.69</v>
      </c>
    </row>
    <row r="24" spans="1:7" x14ac:dyDescent="0.35">
      <c r="A24" s="1">
        <f t="shared" si="0"/>
        <v>22</v>
      </c>
      <c r="B24" s="1" t="s">
        <v>138</v>
      </c>
      <c r="C24" s="66">
        <v>0</v>
      </c>
      <c r="D24" s="66">
        <v>45324.830000000009</v>
      </c>
      <c r="E24" s="66">
        <v>45324.830000000009</v>
      </c>
      <c r="F24" s="66">
        <v>48813.39</v>
      </c>
      <c r="G24" s="66">
        <v>48400.89</v>
      </c>
    </row>
    <row r="25" spans="1:7" x14ac:dyDescent="0.35">
      <c r="A25" s="1">
        <f t="shared" si="0"/>
        <v>23</v>
      </c>
      <c r="B25" s="1" t="s">
        <v>39</v>
      </c>
      <c r="C25" s="66">
        <v>22348.07</v>
      </c>
      <c r="D25" s="66">
        <v>47219.12</v>
      </c>
      <c r="E25" s="66">
        <v>69567.19</v>
      </c>
      <c r="F25" s="66">
        <v>51535.380000000005</v>
      </c>
      <c r="G25" s="66">
        <v>50699.550000000076</v>
      </c>
    </row>
    <row r="26" spans="1:7" x14ac:dyDescent="0.35">
      <c r="A26" s="1">
        <f t="shared" si="0"/>
        <v>24</v>
      </c>
      <c r="B26" s="1" t="s">
        <v>88</v>
      </c>
      <c r="C26" s="66">
        <v>0</v>
      </c>
      <c r="D26" s="66">
        <v>42062.660000000011</v>
      </c>
      <c r="E26" s="66">
        <v>42062.660000000011</v>
      </c>
      <c r="F26" s="66">
        <v>48503.029999999992</v>
      </c>
      <c r="G26" s="66">
        <v>42062.64</v>
      </c>
    </row>
    <row r="27" spans="1:7" x14ac:dyDescent="0.35">
      <c r="A27" s="1">
        <f t="shared" si="0"/>
        <v>25</v>
      </c>
      <c r="B27" s="1" t="s">
        <v>92</v>
      </c>
      <c r="C27" s="66">
        <v>212.62</v>
      </c>
      <c r="D27" s="66">
        <v>43532.95</v>
      </c>
      <c r="E27" s="66">
        <v>43745.57</v>
      </c>
      <c r="F27" s="66">
        <v>44613.530000000028</v>
      </c>
      <c r="G27" s="66">
        <v>42925.140000000014</v>
      </c>
    </row>
    <row r="28" spans="1:7" x14ac:dyDescent="0.35">
      <c r="A28" s="1">
        <f t="shared" si="0"/>
        <v>26</v>
      </c>
      <c r="B28" s="62" t="s">
        <v>36</v>
      </c>
      <c r="C28" s="66">
        <v>859.71</v>
      </c>
      <c r="D28" s="66">
        <v>34114.71</v>
      </c>
      <c r="E28" s="66">
        <v>34974.42</v>
      </c>
      <c r="F28" s="66">
        <v>35815.5</v>
      </c>
      <c r="G28" s="66">
        <v>35815.5</v>
      </c>
    </row>
    <row r="29" spans="1:7" x14ac:dyDescent="0.35">
      <c r="A29" s="1">
        <f t="shared" si="0"/>
        <v>27</v>
      </c>
      <c r="B29" s="1" t="s">
        <v>162</v>
      </c>
      <c r="C29" s="66">
        <v>0</v>
      </c>
      <c r="D29" s="66">
        <v>0</v>
      </c>
      <c r="E29" s="66">
        <v>0</v>
      </c>
      <c r="F29" s="66">
        <v>30751.5</v>
      </c>
      <c r="G29" s="66">
        <v>30751.5</v>
      </c>
    </row>
    <row r="30" spans="1:7" x14ac:dyDescent="0.35">
      <c r="A30" s="1">
        <f t="shared" si="0"/>
        <v>28</v>
      </c>
      <c r="B30" s="1" t="s">
        <v>40</v>
      </c>
      <c r="C30" s="66">
        <v>5804.07</v>
      </c>
      <c r="D30" s="66">
        <v>20798.41</v>
      </c>
      <c r="E30" s="66">
        <v>26602.48</v>
      </c>
      <c r="F30" s="66">
        <v>35011.5</v>
      </c>
      <c r="G30" s="66">
        <v>35011.5</v>
      </c>
    </row>
    <row r="31" spans="1:7" x14ac:dyDescent="0.35">
      <c r="A31" s="1">
        <f t="shared" si="0"/>
        <v>29</v>
      </c>
      <c r="B31" s="1" t="s">
        <v>75</v>
      </c>
      <c r="C31" s="66">
        <v>2153.77</v>
      </c>
      <c r="D31" s="66">
        <v>25309.93</v>
      </c>
      <c r="E31" s="66">
        <v>27463.7</v>
      </c>
      <c r="F31" s="66">
        <v>30501.200000000001</v>
      </c>
      <c r="G31" s="66">
        <v>27463.7</v>
      </c>
    </row>
    <row r="32" spans="1:7" x14ac:dyDescent="0.35">
      <c r="A32" s="1">
        <f t="shared" si="0"/>
        <v>30</v>
      </c>
      <c r="B32" s="1" t="s">
        <v>155</v>
      </c>
      <c r="C32" s="66">
        <v>0</v>
      </c>
      <c r="D32" s="66">
        <v>23720.33</v>
      </c>
      <c r="E32" s="66">
        <v>23720.33</v>
      </c>
      <c r="F32" s="66">
        <v>24590.120000000003</v>
      </c>
      <c r="G32" s="66">
        <v>23698.27</v>
      </c>
    </row>
    <row r="33" spans="1:7" x14ac:dyDescent="0.35">
      <c r="A33" s="1">
        <f t="shared" si="0"/>
        <v>31</v>
      </c>
      <c r="B33" s="1" t="s">
        <v>183</v>
      </c>
      <c r="C33" s="66">
        <v>18.86</v>
      </c>
      <c r="D33" s="66">
        <v>17024.23</v>
      </c>
      <c r="E33" s="66">
        <v>17043.09</v>
      </c>
      <c r="F33" s="66">
        <v>19326.829999999998</v>
      </c>
      <c r="G33" s="66">
        <v>19304.539999999997</v>
      </c>
    </row>
    <row r="34" spans="1:7" x14ac:dyDescent="0.35">
      <c r="A34" s="1">
        <f t="shared" si="0"/>
        <v>32</v>
      </c>
      <c r="B34" s="1" t="s">
        <v>72</v>
      </c>
      <c r="C34" s="66">
        <v>276.83</v>
      </c>
      <c r="D34" s="66">
        <v>18490.189999999999</v>
      </c>
      <c r="E34" s="66">
        <v>18767.02</v>
      </c>
      <c r="F34" s="66">
        <v>16941.540000000008</v>
      </c>
      <c r="G34" s="66">
        <v>16941.540000000008</v>
      </c>
    </row>
    <row r="35" spans="1:7" x14ac:dyDescent="0.35">
      <c r="A35" s="1">
        <f t="shared" si="0"/>
        <v>33</v>
      </c>
      <c r="B35" s="1" t="s">
        <v>152</v>
      </c>
      <c r="C35" s="66">
        <v>0</v>
      </c>
      <c r="D35" s="66">
        <v>15188.59</v>
      </c>
      <c r="E35" s="66">
        <v>15188.59</v>
      </c>
      <c r="F35" s="66">
        <v>15187.890000000001</v>
      </c>
      <c r="G35" s="66">
        <v>15187.889999999996</v>
      </c>
    </row>
    <row r="36" spans="1:7" x14ac:dyDescent="0.35">
      <c r="A36" s="1">
        <f t="shared" si="0"/>
        <v>34</v>
      </c>
      <c r="B36" s="1" t="s">
        <v>171</v>
      </c>
      <c r="C36" s="66">
        <v>0</v>
      </c>
      <c r="D36" s="66">
        <v>16190.27</v>
      </c>
      <c r="E36" s="66">
        <v>16190.27</v>
      </c>
      <c r="F36" s="66">
        <v>23711.23</v>
      </c>
      <c r="G36" s="66">
        <v>16190.260000000002</v>
      </c>
    </row>
    <row r="37" spans="1:7" x14ac:dyDescent="0.35">
      <c r="A37" s="1">
        <f t="shared" si="0"/>
        <v>35</v>
      </c>
      <c r="B37" s="1" t="s">
        <v>116</v>
      </c>
      <c r="C37" s="66">
        <v>0</v>
      </c>
      <c r="D37" s="66">
        <v>14041</v>
      </c>
      <c r="E37" s="66">
        <v>14041</v>
      </c>
      <c r="F37" s="66">
        <v>14037.8</v>
      </c>
      <c r="G37" s="66">
        <v>14037.800000000001</v>
      </c>
    </row>
    <row r="38" spans="1:7" x14ac:dyDescent="0.35">
      <c r="A38" s="1">
        <f t="shared" si="0"/>
        <v>36</v>
      </c>
      <c r="B38" s="1" t="s">
        <v>74</v>
      </c>
      <c r="C38" s="66">
        <v>201.6</v>
      </c>
      <c r="D38" s="66">
        <v>13448.19</v>
      </c>
      <c r="E38" s="66">
        <v>13649.79</v>
      </c>
      <c r="F38" s="66">
        <v>13649.79</v>
      </c>
      <c r="G38" s="66">
        <v>13649.79</v>
      </c>
    </row>
    <row r="39" spans="1:7" x14ac:dyDescent="0.35">
      <c r="A39" s="1">
        <f t="shared" si="0"/>
        <v>37</v>
      </c>
      <c r="B39" s="1" t="s">
        <v>80</v>
      </c>
      <c r="C39" s="66">
        <v>2199.0100000000002</v>
      </c>
      <c r="D39" s="66">
        <v>8404.5</v>
      </c>
      <c r="E39" s="66">
        <v>10603.51</v>
      </c>
      <c r="F39" s="66">
        <v>15873</v>
      </c>
      <c r="G39" s="66">
        <v>10191</v>
      </c>
    </row>
    <row r="40" spans="1:7" x14ac:dyDescent="0.35">
      <c r="A40" s="1">
        <f t="shared" si="0"/>
        <v>38</v>
      </c>
      <c r="B40" s="1" t="s">
        <v>73</v>
      </c>
      <c r="C40" s="66">
        <v>1917.41</v>
      </c>
      <c r="D40" s="66">
        <v>8225.7199999999993</v>
      </c>
      <c r="E40" s="66">
        <v>10143.129999999999</v>
      </c>
      <c r="F40" s="66">
        <v>10143.129999999999</v>
      </c>
      <c r="G40" s="66">
        <v>10143.129999999999</v>
      </c>
    </row>
    <row r="41" spans="1:7" x14ac:dyDescent="0.35">
      <c r="A41" s="1">
        <f t="shared" si="0"/>
        <v>39</v>
      </c>
      <c r="B41" s="1" t="s">
        <v>70</v>
      </c>
      <c r="C41" s="66">
        <v>1049.76</v>
      </c>
      <c r="D41" s="66">
        <v>7078.75</v>
      </c>
      <c r="E41" s="66">
        <v>8128.51</v>
      </c>
      <c r="F41" s="66">
        <v>7986.43</v>
      </c>
      <c r="G41" s="66">
        <v>7902.43</v>
      </c>
    </row>
    <row r="42" spans="1:7" x14ac:dyDescent="0.35">
      <c r="A42" s="1">
        <f t="shared" si="0"/>
        <v>40</v>
      </c>
      <c r="B42" s="1" t="s">
        <v>139</v>
      </c>
      <c r="C42" s="66">
        <v>0</v>
      </c>
      <c r="D42" s="66">
        <v>7455</v>
      </c>
      <c r="E42" s="66">
        <v>7455</v>
      </c>
      <c r="F42" s="66">
        <v>7455</v>
      </c>
      <c r="G42" s="66">
        <v>7455</v>
      </c>
    </row>
    <row r="43" spans="1:7" x14ac:dyDescent="0.35">
      <c r="A43" s="1">
        <f t="shared" si="0"/>
        <v>41</v>
      </c>
      <c r="B43" s="1" t="s">
        <v>134</v>
      </c>
      <c r="C43" s="66">
        <v>0</v>
      </c>
      <c r="D43" s="66">
        <v>7739.8599999999988</v>
      </c>
      <c r="E43" s="66">
        <v>7739.8599999999988</v>
      </c>
      <c r="F43" s="66">
        <v>7779.78</v>
      </c>
      <c r="G43" s="66">
        <v>7779.78</v>
      </c>
    </row>
    <row r="44" spans="1:7" x14ac:dyDescent="0.35">
      <c r="A44" s="1">
        <f t="shared" si="0"/>
        <v>42</v>
      </c>
      <c r="B44" s="1" t="s">
        <v>63</v>
      </c>
      <c r="C44" s="66">
        <v>13989.2</v>
      </c>
      <c r="D44" s="66">
        <v>0</v>
      </c>
      <c r="E44" s="66">
        <v>13989.2</v>
      </c>
      <c r="F44" s="66">
        <v>6664.2300000000005</v>
      </c>
      <c r="G44" s="66">
        <v>6664.2300000000014</v>
      </c>
    </row>
    <row r="45" spans="1:7" x14ac:dyDescent="0.35">
      <c r="A45" s="1">
        <f t="shared" si="0"/>
        <v>43</v>
      </c>
      <c r="B45" s="1" t="s">
        <v>94</v>
      </c>
      <c r="C45" s="66">
        <v>2212</v>
      </c>
      <c r="D45" s="66">
        <v>4028</v>
      </c>
      <c r="E45" s="66">
        <v>6240</v>
      </c>
      <c r="F45" s="66">
        <v>6240</v>
      </c>
      <c r="G45" s="66">
        <v>6240</v>
      </c>
    </row>
    <row r="46" spans="1:7" x14ac:dyDescent="0.35">
      <c r="A46" s="1">
        <f t="shared" si="0"/>
        <v>44</v>
      </c>
      <c r="B46" s="1" t="s">
        <v>65</v>
      </c>
      <c r="C46" s="66">
        <v>274.92</v>
      </c>
      <c r="D46" s="66">
        <v>7825.2699999999995</v>
      </c>
      <c r="E46" s="66">
        <v>8100.19</v>
      </c>
      <c r="F46" s="66">
        <v>8304.880000000001</v>
      </c>
      <c r="G46" s="66">
        <v>8297.8799999999992</v>
      </c>
    </row>
    <row r="47" spans="1:7" x14ac:dyDescent="0.35">
      <c r="A47" s="1">
        <f t="shared" si="0"/>
        <v>45</v>
      </c>
      <c r="B47" s="1" t="s">
        <v>176</v>
      </c>
      <c r="C47" s="66">
        <v>0</v>
      </c>
      <c r="D47" s="66">
        <v>4566.87</v>
      </c>
      <c r="E47" s="66">
        <v>4566.87</v>
      </c>
      <c r="F47" s="66">
        <v>4566.87</v>
      </c>
      <c r="G47" s="66">
        <v>4566.87</v>
      </c>
    </row>
    <row r="48" spans="1:7" x14ac:dyDescent="0.35">
      <c r="A48" s="1">
        <f t="shared" si="0"/>
        <v>46</v>
      </c>
      <c r="B48" s="1" t="s">
        <v>164</v>
      </c>
      <c r="C48" s="66">
        <v>0</v>
      </c>
      <c r="D48" s="66">
        <v>3735</v>
      </c>
      <c r="E48" s="66">
        <v>3735</v>
      </c>
      <c r="F48" s="66">
        <v>3735</v>
      </c>
      <c r="G48" s="66">
        <v>3735</v>
      </c>
    </row>
    <row r="49" spans="1:7" x14ac:dyDescent="0.35">
      <c r="A49" s="1">
        <f t="shared" si="0"/>
        <v>47</v>
      </c>
      <c r="B49" s="1" t="s">
        <v>156</v>
      </c>
      <c r="C49" s="66">
        <v>0</v>
      </c>
      <c r="D49" s="66">
        <v>3712.5</v>
      </c>
      <c r="E49" s="66">
        <v>3712.5</v>
      </c>
      <c r="F49" s="66">
        <v>3712.5</v>
      </c>
      <c r="G49" s="66">
        <v>3712.5</v>
      </c>
    </row>
    <row r="50" spans="1:7" x14ac:dyDescent="0.35">
      <c r="A50" s="1">
        <f t="shared" si="0"/>
        <v>48</v>
      </c>
      <c r="B50" s="1" t="s">
        <v>163</v>
      </c>
      <c r="C50" s="66">
        <v>0</v>
      </c>
      <c r="D50" s="66">
        <v>3615</v>
      </c>
      <c r="E50" s="66">
        <v>3615</v>
      </c>
      <c r="F50" s="66">
        <v>3615</v>
      </c>
      <c r="G50" s="66">
        <v>3615</v>
      </c>
    </row>
    <row r="51" spans="1:7" x14ac:dyDescent="0.35">
      <c r="A51" s="1">
        <f t="shared" si="0"/>
        <v>49</v>
      </c>
      <c r="B51" s="1" t="s">
        <v>154</v>
      </c>
      <c r="C51" s="66">
        <v>0</v>
      </c>
      <c r="D51" s="66">
        <v>4185.79</v>
      </c>
      <c r="E51" s="66">
        <v>4185.79</v>
      </c>
      <c r="F51" s="66">
        <v>4168.8</v>
      </c>
      <c r="G51" s="66">
        <v>4168.8</v>
      </c>
    </row>
    <row r="52" spans="1:7" x14ac:dyDescent="0.35">
      <c r="A52" s="1">
        <f t="shared" si="0"/>
        <v>50</v>
      </c>
      <c r="B52" s="1" t="s">
        <v>125</v>
      </c>
      <c r="C52" s="66">
        <v>0</v>
      </c>
      <c r="D52" s="66">
        <v>0</v>
      </c>
      <c r="E52" s="66">
        <v>0</v>
      </c>
      <c r="F52" s="66">
        <v>3300</v>
      </c>
      <c r="G52" s="66">
        <v>3300</v>
      </c>
    </row>
    <row r="53" spans="1:7" x14ac:dyDescent="0.35">
      <c r="A53" s="1">
        <f t="shared" si="0"/>
        <v>51</v>
      </c>
      <c r="B53" s="1" t="s">
        <v>167</v>
      </c>
      <c r="C53" s="66">
        <v>0</v>
      </c>
      <c r="D53" s="66">
        <v>2618.25</v>
      </c>
      <c r="E53" s="66">
        <v>2618.25</v>
      </c>
      <c r="F53" s="66">
        <v>3466.5</v>
      </c>
      <c r="G53" s="66">
        <v>3030.75</v>
      </c>
    </row>
    <row r="54" spans="1:7" x14ac:dyDescent="0.35">
      <c r="A54" s="1">
        <f t="shared" si="0"/>
        <v>52</v>
      </c>
      <c r="B54" s="102" t="s">
        <v>179</v>
      </c>
      <c r="C54" s="66">
        <v>0</v>
      </c>
      <c r="D54" s="66">
        <v>3740.19</v>
      </c>
      <c r="E54" s="66">
        <v>3740.19</v>
      </c>
      <c r="F54" s="66">
        <v>3177.19</v>
      </c>
      <c r="G54" s="66">
        <v>3177.190000000001</v>
      </c>
    </row>
    <row r="55" spans="1:7" x14ac:dyDescent="0.35">
      <c r="A55" s="1">
        <f t="shared" si="0"/>
        <v>53</v>
      </c>
      <c r="B55" s="1" t="s">
        <v>95</v>
      </c>
      <c r="C55" s="66">
        <v>624.64</v>
      </c>
      <c r="D55" s="66">
        <v>2375.36</v>
      </c>
      <c r="E55" s="66">
        <v>3000</v>
      </c>
      <c r="F55" s="66">
        <v>3000</v>
      </c>
      <c r="G55" s="66">
        <v>3000</v>
      </c>
    </row>
    <row r="56" spans="1:7" x14ac:dyDescent="0.35">
      <c r="A56" s="1">
        <f t="shared" si="0"/>
        <v>54</v>
      </c>
      <c r="B56" s="1" t="s">
        <v>180</v>
      </c>
      <c r="C56" s="66">
        <v>0</v>
      </c>
      <c r="D56" s="66">
        <v>3650.6000000000004</v>
      </c>
      <c r="E56" s="66">
        <v>3650.6000000000004</v>
      </c>
      <c r="F56" s="66">
        <v>3902.3300000000004</v>
      </c>
      <c r="G56" s="66">
        <v>3626.6</v>
      </c>
    </row>
    <row r="57" spans="1:7" x14ac:dyDescent="0.35">
      <c r="A57" s="1">
        <f t="shared" si="0"/>
        <v>55</v>
      </c>
      <c r="B57" s="1" t="s">
        <v>64</v>
      </c>
      <c r="C57" s="66">
        <v>622.46</v>
      </c>
      <c r="D57" s="66">
        <v>3353.34</v>
      </c>
      <c r="E57" s="66">
        <v>3975.8</v>
      </c>
      <c r="F57" s="66">
        <v>4875</v>
      </c>
      <c r="G57" s="66">
        <v>3975</v>
      </c>
    </row>
    <row r="58" spans="1:7" x14ac:dyDescent="0.35">
      <c r="A58" s="1">
        <f t="shared" si="0"/>
        <v>56</v>
      </c>
      <c r="B58" s="1" t="s">
        <v>187</v>
      </c>
      <c r="C58" s="66">
        <v>0</v>
      </c>
      <c r="D58" s="66">
        <v>2612.37</v>
      </c>
      <c r="E58" s="66">
        <v>2612.37</v>
      </c>
      <c r="F58" s="66">
        <v>2612.37</v>
      </c>
      <c r="G58" s="66">
        <v>2612.37</v>
      </c>
    </row>
    <row r="59" spans="1:7" x14ac:dyDescent="0.35">
      <c r="A59" s="1">
        <f t="shared" si="0"/>
        <v>57</v>
      </c>
      <c r="B59" s="1" t="s">
        <v>172</v>
      </c>
      <c r="C59" s="66">
        <v>0</v>
      </c>
      <c r="D59" s="66">
        <v>2595</v>
      </c>
      <c r="E59" s="66">
        <v>2595</v>
      </c>
      <c r="F59" s="66">
        <v>2595</v>
      </c>
      <c r="G59" s="66">
        <v>2595</v>
      </c>
    </row>
    <row r="60" spans="1:7" x14ac:dyDescent="0.35">
      <c r="A60" s="1">
        <f t="shared" si="0"/>
        <v>58</v>
      </c>
      <c r="B60" s="1" t="s">
        <v>78</v>
      </c>
      <c r="C60" s="66">
        <v>8.7200000000000006</v>
      </c>
      <c r="D60" s="66">
        <v>2475</v>
      </c>
      <c r="E60" s="66">
        <v>2483.7199999999998</v>
      </c>
      <c r="F60" s="66">
        <v>2479</v>
      </c>
      <c r="G60" s="66">
        <v>2479</v>
      </c>
    </row>
    <row r="61" spans="1:7" x14ac:dyDescent="0.35">
      <c r="A61" s="1">
        <f t="shared" si="0"/>
        <v>59</v>
      </c>
      <c r="B61" s="1" t="s">
        <v>175</v>
      </c>
      <c r="C61" s="66">
        <v>0</v>
      </c>
      <c r="D61" s="66">
        <v>2062.5</v>
      </c>
      <c r="E61" s="66">
        <v>2062.5</v>
      </c>
      <c r="F61" s="66">
        <v>2062.5</v>
      </c>
      <c r="G61" s="66">
        <v>2062.5</v>
      </c>
    </row>
    <row r="62" spans="1:7" x14ac:dyDescent="0.35">
      <c r="A62" s="1">
        <f t="shared" si="0"/>
        <v>60</v>
      </c>
      <c r="B62" s="1" t="s">
        <v>168</v>
      </c>
      <c r="C62" s="66">
        <v>0</v>
      </c>
      <c r="D62" s="66">
        <v>2179.8200000000002</v>
      </c>
      <c r="E62" s="66">
        <v>2179.8200000000002</v>
      </c>
      <c r="F62" s="66">
        <v>2099.15</v>
      </c>
      <c r="G62" s="66">
        <v>2099.15</v>
      </c>
    </row>
    <row r="63" spans="1:7" x14ac:dyDescent="0.35">
      <c r="A63" s="1">
        <f t="shared" si="0"/>
        <v>61</v>
      </c>
      <c r="B63" s="20" t="s">
        <v>188</v>
      </c>
      <c r="C63" s="66">
        <v>0</v>
      </c>
      <c r="D63" s="66">
        <v>2127.81</v>
      </c>
      <c r="E63" s="66">
        <v>2127.81</v>
      </c>
      <c r="F63" s="66">
        <v>1665</v>
      </c>
      <c r="G63" s="66">
        <v>1665</v>
      </c>
    </row>
    <row r="64" spans="1:7" x14ac:dyDescent="0.35">
      <c r="A64" s="1">
        <f t="shared" si="0"/>
        <v>62</v>
      </c>
      <c r="B64" s="1" t="s">
        <v>177</v>
      </c>
      <c r="C64" s="66">
        <v>0</v>
      </c>
      <c r="D64" s="66">
        <v>2116.5</v>
      </c>
      <c r="E64" s="66">
        <v>2116.5</v>
      </c>
      <c r="F64" s="66">
        <v>2116.5</v>
      </c>
      <c r="G64" s="66">
        <v>2116.5</v>
      </c>
    </row>
    <row r="65" spans="1:7" x14ac:dyDescent="0.35">
      <c r="A65" s="1">
        <f t="shared" si="0"/>
        <v>63</v>
      </c>
      <c r="B65" s="1" t="s">
        <v>82</v>
      </c>
      <c r="C65" s="66">
        <v>191.16</v>
      </c>
      <c r="D65" s="66">
        <v>1158.8399999999999</v>
      </c>
      <c r="E65" s="66">
        <v>1350</v>
      </c>
      <c r="F65" s="66">
        <v>1350</v>
      </c>
      <c r="G65" s="66">
        <v>1350</v>
      </c>
    </row>
    <row r="66" spans="1:7" x14ac:dyDescent="0.35">
      <c r="A66" s="1">
        <f t="shared" si="0"/>
        <v>64</v>
      </c>
      <c r="B66" s="1" t="s">
        <v>186</v>
      </c>
      <c r="C66" s="66">
        <v>0</v>
      </c>
      <c r="D66" s="66">
        <v>2901.5899999999997</v>
      </c>
      <c r="E66" s="66">
        <v>2901.5899999999997</v>
      </c>
      <c r="F66" s="66">
        <v>2893.83</v>
      </c>
      <c r="G66" s="66">
        <v>2893.83</v>
      </c>
    </row>
    <row r="67" spans="1:7" x14ac:dyDescent="0.35">
      <c r="A67" s="1">
        <f t="shared" si="0"/>
        <v>65</v>
      </c>
      <c r="B67" s="1" t="s">
        <v>144</v>
      </c>
      <c r="C67" s="66">
        <v>0</v>
      </c>
      <c r="D67" s="66">
        <v>1699.67</v>
      </c>
      <c r="E67" s="66">
        <v>1699.67</v>
      </c>
      <c r="F67" s="66">
        <v>1237.5</v>
      </c>
      <c r="G67" s="66">
        <v>1237.5</v>
      </c>
    </row>
    <row r="68" spans="1:7" x14ac:dyDescent="0.35">
      <c r="A68" s="1">
        <f t="shared" si="0"/>
        <v>66</v>
      </c>
      <c r="B68" s="1" t="s">
        <v>104</v>
      </c>
      <c r="C68" s="66">
        <v>64.92</v>
      </c>
      <c r="D68" s="66">
        <v>930.31999999999994</v>
      </c>
      <c r="E68" s="66">
        <v>995.2399999999999</v>
      </c>
      <c r="F68" s="66">
        <v>930.31999999999994</v>
      </c>
      <c r="G68" s="66">
        <v>930.31999999999994</v>
      </c>
    </row>
    <row r="69" spans="1:7" x14ac:dyDescent="0.35">
      <c r="A69" s="1">
        <f t="shared" ref="A69:A89" si="1">+A68+1</f>
        <v>67</v>
      </c>
      <c r="B69" s="1" t="s">
        <v>79</v>
      </c>
      <c r="C69" s="66">
        <v>1373</v>
      </c>
      <c r="D69" s="66">
        <v>1210.3</v>
      </c>
      <c r="E69" s="66">
        <v>2583.3000000000002</v>
      </c>
      <c r="F69" s="66">
        <v>1665</v>
      </c>
      <c r="G69" s="66">
        <v>1150</v>
      </c>
    </row>
    <row r="70" spans="1:7" x14ac:dyDescent="0.35">
      <c r="A70" s="1">
        <f t="shared" si="1"/>
        <v>68</v>
      </c>
      <c r="B70" s="1" t="s">
        <v>121</v>
      </c>
      <c r="C70" s="66">
        <v>0</v>
      </c>
      <c r="D70" s="66">
        <v>1097.6100000000001</v>
      </c>
      <c r="E70" s="66">
        <v>1097.6100000000001</v>
      </c>
      <c r="F70" s="66">
        <v>974.5</v>
      </c>
      <c r="G70" s="66">
        <v>832</v>
      </c>
    </row>
    <row r="71" spans="1:7" x14ac:dyDescent="0.35">
      <c r="A71" s="1">
        <f t="shared" si="1"/>
        <v>69</v>
      </c>
      <c r="B71" s="1" t="s">
        <v>199</v>
      </c>
      <c r="C71" s="66">
        <v>0</v>
      </c>
      <c r="D71" s="66">
        <v>684</v>
      </c>
      <c r="E71" s="66">
        <v>684</v>
      </c>
      <c r="F71" s="66">
        <v>684</v>
      </c>
      <c r="G71" s="66">
        <v>684</v>
      </c>
    </row>
    <row r="72" spans="1:7" x14ac:dyDescent="0.35">
      <c r="A72" s="1">
        <f t="shared" si="1"/>
        <v>70</v>
      </c>
      <c r="B72" s="1" t="s">
        <v>198</v>
      </c>
      <c r="C72" s="66">
        <v>0</v>
      </c>
      <c r="D72" s="66">
        <v>551.23</v>
      </c>
      <c r="E72" s="66">
        <v>551.23</v>
      </c>
      <c r="F72" s="66">
        <v>511.31</v>
      </c>
      <c r="G72" s="66">
        <v>511.31</v>
      </c>
    </row>
    <row r="73" spans="1:7" x14ac:dyDescent="0.35">
      <c r="A73" s="1">
        <f t="shared" si="1"/>
        <v>71</v>
      </c>
      <c r="B73" s="20" t="s">
        <v>89</v>
      </c>
      <c r="C73" s="66">
        <v>0</v>
      </c>
      <c r="D73" s="66">
        <v>558.02</v>
      </c>
      <c r="E73" s="66">
        <v>558.02</v>
      </c>
      <c r="F73" s="66">
        <v>889.5</v>
      </c>
      <c r="G73" s="66">
        <v>557.36</v>
      </c>
    </row>
    <row r="74" spans="1:7" x14ac:dyDescent="0.35">
      <c r="A74" s="1">
        <f t="shared" si="1"/>
        <v>72</v>
      </c>
      <c r="B74" s="1" t="s">
        <v>91</v>
      </c>
      <c r="C74" s="66">
        <v>0</v>
      </c>
      <c r="D74" s="66">
        <v>0</v>
      </c>
      <c r="E74" s="66">
        <v>0</v>
      </c>
      <c r="F74" s="66">
        <v>897</v>
      </c>
      <c r="G74" s="66">
        <v>427.5</v>
      </c>
    </row>
    <row r="75" spans="1:7" x14ac:dyDescent="0.35">
      <c r="A75" s="1">
        <f t="shared" si="1"/>
        <v>73</v>
      </c>
      <c r="B75" s="20" t="s">
        <v>197</v>
      </c>
      <c r="C75" s="66">
        <v>0</v>
      </c>
      <c r="D75" s="66">
        <v>427.5</v>
      </c>
      <c r="E75" s="66">
        <v>427.5</v>
      </c>
      <c r="F75" s="66">
        <v>427.5</v>
      </c>
      <c r="G75" s="66">
        <v>427.5</v>
      </c>
    </row>
    <row r="76" spans="1:7" x14ac:dyDescent="0.35">
      <c r="A76" s="1">
        <f t="shared" si="1"/>
        <v>74</v>
      </c>
      <c r="B76" s="1" t="s">
        <v>192</v>
      </c>
      <c r="C76" s="66">
        <v>0</v>
      </c>
      <c r="D76" s="66">
        <v>631.5</v>
      </c>
      <c r="E76" s="66">
        <v>631.5</v>
      </c>
      <c r="F76" s="66">
        <v>1456.5</v>
      </c>
      <c r="G76" s="66">
        <v>631.5</v>
      </c>
    </row>
    <row r="77" spans="1:7" x14ac:dyDescent="0.35">
      <c r="A77" s="1">
        <f t="shared" si="1"/>
        <v>75</v>
      </c>
      <c r="B77" s="1" t="s">
        <v>204</v>
      </c>
      <c r="C77" s="66">
        <v>0</v>
      </c>
      <c r="D77" s="66">
        <v>456</v>
      </c>
      <c r="E77" s="66">
        <v>456</v>
      </c>
      <c r="F77" s="66">
        <v>412.5</v>
      </c>
      <c r="G77" s="66">
        <v>412.5</v>
      </c>
    </row>
    <row r="78" spans="1:7" x14ac:dyDescent="0.35">
      <c r="A78" s="1">
        <f t="shared" si="1"/>
        <v>76</v>
      </c>
      <c r="B78" s="1" t="s">
        <v>184</v>
      </c>
      <c r="C78" s="66">
        <v>0</v>
      </c>
      <c r="D78" s="66">
        <v>324.5</v>
      </c>
      <c r="E78" s="66">
        <v>324.5</v>
      </c>
      <c r="F78" s="66">
        <v>412.5</v>
      </c>
      <c r="G78" s="66">
        <v>412.5</v>
      </c>
    </row>
    <row r="79" spans="1:7" x14ac:dyDescent="0.35">
      <c r="A79" s="1">
        <f t="shared" si="1"/>
        <v>77</v>
      </c>
      <c r="B79" s="1" t="s">
        <v>191</v>
      </c>
      <c r="C79" s="66">
        <v>0</v>
      </c>
      <c r="D79" s="66">
        <v>459.16</v>
      </c>
      <c r="E79" s="66">
        <v>459.16</v>
      </c>
      <c r="F79" s="66">
        <v>637.79999999999995</v>
      </c>
      <c r="G79" s="66">
        <v>459.15999999999991</v>
      </c>
    </row>
    <row r="80" spans="1:7" x14ac:dyDescent="0.35">
      <c r="A80" s="1">
        <f t="shared" si="1"/>
        <v>78</v>
      </c>
      <c r="B80" s="20" t="s">
        <v>196</v>
      </c>
      <c r="C80" s="66">
        <v>0</v>
      </c>
      <c r="D80" s="66">
        <v>325.5</v>
      </c>
      <c r="E80" s="66">
        <v>325.5</v>
      </c>
      <c r="F80" s="66">
        <v>325.5</v>
      </c>
      <c r="G80" s="66">
        <v>325.5</v>
      </c>
    </row>
    <row r="81" spans="1:7" x14ac:dyDescent="0.35">
      <c r="A81" s="1">
        <f t="shared" si="1"/>
        <v>79</v>
      </c>
      <c r="B81" s="1" t="s">
        <v>170</v>
      </c>
      <c r="C81" s="66">
        <v>0</v>
      </c>
      <c r="D81" s="66">
        <v>156</v>
      </c>
      <c r="E81" s="66">
        <v>156</v>
      </c>
      <c r="F81" s="66">
        <v>156</v>
      </c>
      <c r="G81" s="66">
        <v>156</v>
      </c>
    </row>
    <row r="82" spans="1:7" x14ac:dyDescent="0.35">
      <c r="A82" s="1">
        <f t="shared" si="1"/>
        <v>80</v>
      </c>
      <c r="B82" s="1" t="s">
        <v>105</v>
      </c>
      <c r="C82" s="66">
        <v>0</v>
      </c>
      <c r="D82" s="66">
        <v>154.61000000000001</v>
      </c>
      <c r="E82" s="66">
        <v>154.61000000000001</v>
      </c>
      <c r="F82" s="66">
        <v>108.07</v>
      </c>
      <c r="G82" s="66">
        <v>108.07</v>
      </c>
    </row>
    <row r="83" spans="1:7" x14ac:dyDescent="0.35">
      <c r="A83" s="1">
        <f t="shared" si="1"/>
        <v>81</v>
      </c>
      <c r="B83" s="1" t="s">
        <v>115</v>
      </c>
      <c r="C83" s="66">
        <v>24.34</v>
      </c>
      <c r="D83" s="66">
        <v>12.09</v>
      </c>
      <c r="E83" s="66">
        <v>36.43</v>
      </c>
      <c r="F83" s="66">
        <v>12.09</v>
      </c>
      <c r="G83" s="66">
        <v>12.09</v>
      </c>
    </row>
    <row r="84" spans="1:7" x14ac:dyDescent="0.35">
      <c r="A84" s="1">
        <f t="shared" si="1"/>
        <v>82</v>
      </c>
      <c r="B84" s="1" t="s">
        <v>90</v>
      </c>
      <c r="C84" s="66">
        <v>0</v>
      </c>
      <c r="D84" s="66">
        <v>0</v>
      </c>
      <c r="E84" s="66">
        <v>0</v>
      </c>
      <c r="F84" s="66">
        <v>495</v>
      </c>
      <c r="G84" s="66">
        <v>0</v>
      </c>
    </row>
    <row r="85" spans="1:7" x14ac:dyDescent="0.35">
      <c r="A85" s="1">
        <f t="shared" si="1"/>
        <v>83</v>
      </c>
      <c r="B85" s="1" t="s">
        <v>202</v>
      </c>
      <c r="C85" s="66">
        <v>0</v>
      </c>
      <c r="D85" s="66">
        <v>8179.6399999999994</v>
      </c>
      <c r="E85" s="66">
        <v>8179.6399999999994</v>
      </c>
      <c r="F85" s="66">
        <v>0</v>
      </c>
      <c r="G85" s="66">
        <v>0</v>
      </c>
    </row>
    <row r="86" spans="1:7" x14ac:dyDescent="0.35">
      <c r="A86" s="1">
        <f t="shared" si="1"/>
        <v>84</v>
      </c>
      <c r="B86" s="62" t="s">
        <v>76</v>
      </c>
      <c r="C86" s="66">
        <v>216</v>
      </c>
      <c r="D86" s="66">
        <v>0</v>
      </c>
      <c r="E86" s="66">
        <v>216</v>
      </c>
      <c r="F86" s="66">
        <v>0</v>
      </c>
      <c r="G86" s="66">
        <v>0</v>
      </c>
    </row>
    <row r="87" spans="1:7" x14ac:dyDescent="0.35">
      <c r="A87" s="1">
        <f t="shared" si="1"/>
        <v>85</v>
      </c>
      <c r="B87" s="1" t="s">
        <v>205</v>
      </c>
      <c r="C87" s="66">
        <v>0</v>
      </c>
      <c r="D87" s="66">
        <v>173.01</v>
      </c>
      <c r="E87" s="66">
        <v>173.01</v>
      </c>
      <c r="F87" s="66">
        <v>0</v>
      </c>
      <c r="G87" s="66">
        <v>0</v>
      </c>
    </row>
    <row r="88" spans="1:7" x14ac:dyDescent="0.35">
      <c r="A88" s="1">
        <f t="shared" si="1"/>
        <v>86</v>
      </c>
      <c r="B88" t="s">
        <v>211</v>
      </c>
      <c r="C88" s="41">
        <v>0</v>
      </c>
      <c r="D88" s="41">
        <v>0</v>
      </c>
      <c r="E88" s="41">
        <v>0</v>
      </c>
      <c r="F88" s="41">
        <v>0</v>
      </c>
      <c r="G88" s="41">
        <v>0</v>
      </c>
    </row>
    <row r="89" spans="1:7" x14ac:dyDescent="0.35">
      <c r="A89" s="1">
        <f t="shared" si="1"/>
        <v>87</v>
      </c>
      <c r="B89" t="s">
        <v>208</v>
      </c>
      <c r="C89" s="41">
        <v>0</v>
      </c>
      <c r="D89" s="41">
        <v>17.43</v>
      </c>
      <c r="E89" s="41">
        <v>17.43</v>
      </c>
      <c r="F89" s="41">
        <v>0</v>
      </c>
      <c r="G89" s="41">
        <v>0</v>
      </c>
    </row>
    <row r="90" spans="1:7" x14ac:dyDescent="0.35">
      <c r="A90" s="105"/>
      <c r="B90" s="106" t="s">
        <v>212</v>
      </c>
      <c r="C90" s="100">
        <f>SUM(C3:C89)</f>
        <v>174647.21000000002</v>
      </c>
      <c r="D90" s="100">
        <f t="shared" ref="D90:G90" si="2">SUM(D3:D89)</f>
        <v>7386143.9900000021</v>
      </c>
      <c r="E90" s="100">
        <f t="shared" si="2"/>
        <v>7560791.2000000011</v>
      </c>
      <c r="F90" s="100">
        <f t="shared" si="2"/>
        <v>7325647.8400000017</v>
      </c>
      <c r="G90" s="100">
        <f t="shared" si="2"/>
        <v>7267610.79</v>
      </c>
    </row>
  </sheetData>
  <sortState ref="A3:G134">
    <sortCondition descending="1" ref="G123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pane ySplit="1" topLeftCell="A59" activePane="bottomLeft" state="frozen"/>
      <selection pane="bottomLeft" activeCell="E10" sqref="E10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3" t="s">
        <v>57</v>
      </c>
      <c r="B1" s="73" t="s">
        <v>46</v>
      </c>
      <c r="C1" s="73" t="s">
        <v>83</v>
      </c>
      <c r="D1" s="73" t="s">
        <v>47</v>
      </c>
      <c r="E1" s="73" t="s">
        <v>52</v>
      </c>
      <c r="F1" s="73" t="s">
        <v>51</v>
      </c>
    </row>
    <row r="2" spans="1:6" x14ac:dyDescent="0.35">
      <c r="A2" s="68">
        <v>1</v>
      </c>
      <c r="B2" s="107" t="s">
        <v>53</v>
      </c>
      <c r="C2" s="41">
        <v>2385040.1300000004</v>
      </c>
      <c r="D2" s="66">
        <v>767843950.80018592</v>
      </c>
      <c r="E2" s="66">
        <f t="shared" ref="E2:E33" si="0">D2/C2</f>
        <v>321.94173219223183</v>
      </c>
      <c r="F2" s="67">
        <f t="shared" ref="F2:F33" si="1">C2/$C$65</f>
        <v>0.32817389358298332</v>
      </c>
    </row>
    <row r="3" spans="1:6" x14ac:dyDescent="0.35">
      <c r="A3" s="68">
        <f>+A2+1</f>
        <v>2</v>
      </c>
      <c r="B3" s="99" t="s">
        <v>42</v>
      </c>
      <c r="C3" s="66">
        <v>1198256.4200000009</v>
      </c>
      <c r="D3" s="66">
        <v>371967499.36020011</v>
      </c>
      <c r="E3" s="66">
        <f t="shared" si="0"/>
        <v>310.42395696924359</v>
      </c>
      <c r="F3" s="67">
        <f t="shared" si="1"/>
        <v>0.16487625089235156</v>
      </c>
    </row>
    <row r="4" spans="1:6" x14ac:dyDescent="0.35">
      <c r="A4" s="68">
        <f t="shared" ref="A4:A64" si="2">+A3+1</f>
        <v>3</v>
      </c>
      <c r="B4" s="99" t="s">
        <v>43</v>
      </c>
      <c r="C4" s="66">
        <v>788516.9800000001</v>
      </c>
      <c r="D4" s="66">
        <v>246063267.98000002</v>
      </c>
      <c r="E4" s="66">
        <f t="shared" si="0"/>
        <v>312.05829959425859</v>
      </c>
      <c r="F4" s="67">
        <f t="shared" si="1"/>
        <v>0.10849741445771623</v>
      </c>
    </row>
    <row r="5" spans="1:6" x14ac:dyDescent="0.35">
      <c r="A5" s="68">
        <f t="shared" si="2"/>
        <v>4</v>
      </c>
      <c r="B5" s="107" t="s">
        <v>67</v>
      </c>
      <c r="C5" s="41">
        <v>362970.64999999944</v>
      </c>
      <c r="D5" s="66">
        <v>116384178.71357104</v>
      </c>
      <c r="E5" s="66">
        <f t="shared" si="0"/>
        <v>320.6434975212768</v>
      </c>
      <c r="F5" s="67">
        <f t="shared" si="1"/>
        <v>4.9943600515789256E-2</v>
      </c>
    </row>
    <row r="6" spans="1:6" x14ac:dyDescent="0.35">
      <c r="A6" s="68">
        <f t="shared" si="2"/>
        <v>5</v>
      </c>
      <c r="B6" s="107" t="s">
        <v>71</v>
      </c>
      <c r="C6" s="41">
        <v>342047.70999999932</v>
      </c>
      <c r="D6" s="66">
        <v>107068344.42790002</v>
      </c>
      <c r="E6" s="66">
        <f t="shared" si="0"/>
        <v>313.02166714666862</v>
      </c>
      <c r="F6" s="67">
        <f t="shared" si="1"/>
        <v>4.7064670891656189E-2</v>
      </c>
    </row>
    <row r="7" spans="1:6" x14ac:dyDescent="0.35">
      <c r="A7" s="68">
        <f t="shared" si="2"/>
        <v>6</v>
      </c>
      <c r="B7" s="107" t="s">
        <v>96</v>
      </c>
      <c r="C7" s="41">
        <v>249079.90000000005</v>
      </c>
      <c r="D7" s="66">
        <v>79315077.813699991</v>
      </c>
      <c r="E7" s="66">
        <f t="shared" si="0"/>
        <v>318.43226937902244</v>
      </c>
      <c r="F7" s="67">
        <f t="shared" si="1"/>
        <v>3.4272597583613881E-2</v>
      </c>
    </row>
    <row r="8" spans="1:6" x14ac:dyDescent="0.35">
      <c r="A8" s="68">
        <f t="shared" si="2"/>
        <v>7</v>
      </c>
      <c r="B8" s="107" t="s">
        <v>119</v>
      </c>
      <c r="C8" s="41">
        <v>248207.78999999992</v>
      </c>
      <c r="D8" s="66">
        <v>78429365.441200003</v>
      </c>
      <c r="E8" s="66">
        <f t="shared" si="0"/>
        <v>315.98269112021035</v>
      </c>
      <c r="F8" s="67">
        <f t="shared" si="1"/>
        <v>3.4152598036967803E-2</v>
      </c>
    </row>
    <row r="9" spans="1:6" x14ac:dyDescent="0.35">
      <c r="A9" s="68">
        <f t="shared" si="2"/>
        <v>8</v>
      </c>
      <c r="B9" s="107" t="s">
        <v>122</v>
      </c>
      <c r="C9" s="41">
        <v>224215.68000000002</v>
      </c>
      <c r="D9" s="66">
        <v>72222459.062000006</v>
      </c>
      <c r="E9" s="66">
        <f t="shared" si="0"/>
        <v>322.11154483932614</v>
      </c>
      <c r="F9" s="67">
        <f t="shared" si="1"/>
        <v>3.0851360437258654E-2</v>
      </c>
    </row>
    <row r="10" spans="1:6" x14ac:dyDescent="0.35">
      <c r="A10" s="68">
        <f t="shared" si="2"/>
        <v>9</v>
      </c>
      <c r="B10" s="107" t="s">
        <v>118</v>
      </c>
      <c r="C10" s="41">
        <v>180544.12</v>
      </c>
      <c r="D10" s="66">
        <v>57544307.15965002</v>
      </c>
      <c r="E10" s="66">
        <f t="shared" si="0"/>
        <v>318.72711866578663</v>
      </c>
      <c r="F10" s="67">
        <f t="shared" si="1"/>
        <v>2.4842293460241846E-2</v>
      </c>
    </row>
    <row r="11" spans="1:6" x14ac:dyDescent="0.35">
      <c r="A11" s="68">
        <f t="shared" si="2"/>
        <v>10</v>
      </c>
      <c r="B11" s="107" t="s">
        <v>100</v>
      </c>
      <c r="C11" s="41">
        <v>161243.21999999988</v>
      </c>
      <c r="D11" s="66">
        <v>50043127.269360989</v>
      </c>
      <c r="E11" s="66">
        <f t="shared" si="0"/>
        <v>310.35802478616483</v>
      </c>
      <c r="F11" s="67">
        <f t="shared" si="1"/>
        <v>2.218655135218103E-2</v>
      </c>
    </row>
    <row r="12" spans="1:6" x14ac:dyDescent="0.35">
      <c r="A12" s="68">
        <f t="shared" si="2"/>
        <v>11</v>
      </c>
      <c r="B12" s="107" t="s">
        <v>165</v>
      </c>
      <c r="C12" s="41">
        <v>147205.26000000004</v>
      </c>
      <c r="D12" s="66">
        <v>28383514.004999995</v>
      </c>
      <c r="E12" s="66">
        <f t="shared" si="0"/>
        <v>192.81589533553344</v>
      </c>
      <c r="F12" s="67">
        <f t="shared" si="1"/>
        <v>2.0254972955149143E-2</v>
      </c>
    </row>
    <row r="13" spans="1:6" x14ac:dyDescent="0.35">
      <c r="A13" s="68">
        <f t="shared" si="2"/>
        <v>12</v>
      </c>
      <c r="B13" s="107" t="s">
        <v>45</v>
      </c>
      <c r="C13" s="41">
        <v>122619.62999999996</v>
      </c>
      <c r="D13" s="66">
        <v>39085172.676700003</v>
      </c>
      <c r="E13" s="66">
        <f t="shared" si="0"/>
        <v>318.75135063366292</v>
      </c>
      <c r="F13" s="67">
        <f t="shared" si="1"/>
        <v>1.6872068901752513E-2</v>
      </c>
    </row>
    <row r="14" spans="1:6" x14ac:dyDescent="0.35">
      <c r="A14" s="68">
        <f t="shared" si="2"/>
        <v>13</v>
      </c>
      <c r="B14" s="99" t="s">
        <v>44</v>
      </c>
      <c r="C14" s="66">
        <v>121771.21999999996</v>
      </c>
      <c r="D14" s="66">
        <v>38511315.227914006</v>
      </c>
      <c r="E14" s="66">
        <f t="shared" si="0"/>
        <v>316.25958274799268</v>
      </c>
      <c r="F14" s="67">
        <f t="shared" si="1"/>
        <v>1.6755330399304446E-2</v>
      </c>
    </row>
    <row r="15" spans="1:6" x14ac:dyDescent="0.35">
      <c r="A15" s="68">
        <f t="shared" si="2"/>
        <v>14</v>
      </c>
      <c r="B15" s="107" t="s">
        <v>110</v>
      </c>
      <c r="C15" s="41">
        <v>71992.800000000003</v>
      </c>
      <c r="D15" s="66">
        <v>22458341.04511001</v>
      </c>
      <c r="E15" s="66">
        <f t="shared" si="0"/>
        <v>311.95259866417211</v>
      </c>
      <c r="F15" s="67">
        <f t="shared" si="1"/>
        <v>9.9059790184498897E-3</v>
      </c>
    </row>
    <row r="16" spans="1:6" x14ac:dyDescent="0.35">
      <c r="A16" s="68">
        <f t="shared" si="2"/>
        <v>15</v>
      </c>
      <c r="B16" s="107" t="s">
        <v>123</v>
      </c>
      <c r="C16" s="41">
        <v>67312.5</v>
      </c>
      <c r="D16" s="66">
        <v>22901658.449999999</v>
      </c>
      <c r="E16" s="66">
        <f t="shared" si="0"/>
        <v>340.22890919220055</v>
      </c>
      <c r="F16" s="67">
        <f t="shared" si="1"/>
        <v>9.2619847079070151E-3</v>
      </c>
    </row>
    <row r="17" spans="1:6" x14ac:dyDescent="0.35">
      <c r="A17" s="68">
        <f t="shared" si="2"/>
        <v>16</v>
      </c>
      <c r="B17" s="107" t="s">
        <v>107</v>
      </c>
      <c r="C17" s="41">
        <v>64375.809999999961</v>
      </c>
      <c r="D17" s="66">
        <v>16511582.615000008</v>
      </c>
      <c r="E17" s="66">
        <f t="shared" si="0"/>
        <v>256.48737646951577</v>
      </c>
      <c r="F17" s="67">
        <f t="shared" si="1"/>
        <v>8.8579055566072751E-3</v>
      </c>
    </row>
    <row r="18" spans="1:6" x14ac:dyDescent="0.35">
      <c r="A18" s="68">
        <f t="shared" si="2"/>
        <v>17</v>
      </c>
      <c r="B18" s="107" t="s">
        <v>106</v>
      </c>
      <c r="C18" s="41">
        <v>60945</v>
      </c>
      <c r="D18" s="66">
        <v>12770289</v>
      </c>
      <c r="E18" s="66">
        <f t="shared" si="0"/>
        <v>209.5379276396751</v>
      </c>
      <c r="F18" s="67">
        <f t="shared" si="1"/>
        <v>8.3858370736994321E-3</v>
      </c>
    </row>
    <row r="19" spans="1:6" x14ac:dyDescent="0.35">
      <c r="A19" s="68">
        <f t="shared" si="2"/>
        <v>18</v>
      </c>
      <c r="B19" s="107" t="s">
        <v>131</v>
      </c>
      <c r="C19" s="41">
        <v>49607.17</v>
      </c>
      <c r="D19" s="66">
        <v>15925283.779999999</v>
      </c>
      <c r="E19" s="66">
        <f t="shared" si="0"/>
        <v>321.02786310930458</v>
      </c>
      <c r="F19" s="67">
        <f t="shared" si="1"/>
        <v>6.8257879285800356E-3</v>
      </c>
    </row>
    <row r="20" spans="1:6" x14ac:dyDescent="0.35">
      <c r="A20" s="68">
        <f t="shared" si="2"/>
        <v>19</v>
      </c>
      <c r="B20" s="107" t="s">
        <v>135</v>
      </c>
      <c r="C20" s="41">
        <v>43710</v>
      </c>
      <c r="D20" s="66">
        <v>13801032</v>
      </c>
      <c r="E20" s="66">
        <f t="shared" si="0"/>
        <v>315.74083733699382</v>
      </c>
      <c r="F20" s="67">
        <f t="shared" si="1"/>
        <v>6.0143561980704275E-3</v>
      </c>
    </row>
    <row r="21" spans="1:6" x14ac:dyDescent="0.35">
      <c r="A21" s="68">
        <f t="shared" si="2"/>
        <v>20</v>
      </c>
      <c r="B21" s="107" t="s">
        <v>97</v>
      </c>
      <c r="C21" s="41">
        <v>40994.059999999983</v>
      </c>
      <c r="D21" s="66">
        <v>12174248.374500001</v>
      </c>
      <c r="E21" s="66">
        <f t="shared" si="0"/>
        <v>296.97591247366097</v>
      </c>
      <c r="F21" s="67">
        <f t="shared" si="1"/>
        <v>5.6406515407245684E-3</v>
      </c>
    </row>
    <row r="22" spans="1:6" x14ac:dyDescent="0.35">
      <c r="A22" s="68">
        <f t="shared" si="2"/>
        <v>21</v>
      </c>
      <c r="B22" s="107" t="s">
        <v>108</v>
      </c>
      <c r="C22" s="41">
        <v>39757.589999999997</v>
      </c>
      <c r="D22" s="66">
        <v>12889231.380000001</v>
      </c>
      <c r="E22" s="66">
        <f t="shared" si="0"/>
        <v>324.19549021960341</v>
      </c>
      <c r="F22" s="67">
        <f t="shared" si="1"/>
        <v>5.4705172234464153E-3</v>
      </c>
    </row>
    <row r="23" spans="1:6" x14ac:dyDescent="0.35">
      <c r="A23" s="68">
        <f t="shared" si="2"/>
        <v>22</v>
      </c>
      <c r="B23" s="107" t="s">
        <v>99</v>
      </c>
      <c r="C23" s="41">
        <v>37807.800000000003</v>
      </c>
      <c r="D23" s="66">
        <v>12107661.661999999</v>
      </c>
      <c r="E23" s="66">
        <f t="shared" si="0"/>
        <v>320.24242780590242</v>
      </c>
      <c r="F23" s="67">
        <f t="shared" si="1"/>
        <v>5.2022323556487563E-3</v>
      </c>
    </row>
    <row r="24" spans="1:6" x14ac:dyDescent="0.35">
      <c r="A24" s="68">
        <f t="shared" si="2"/>
        <v>23</v>
      </c>
      <c r="B24" s="107" t="s">
        <v>98</v>
      </c>
      <c r="C24" s="41">
        <v>33927.530000000013</v>
      </c>
      <c r="D24" s="66">
        <v>10125525.064499998</v>
      </c>
      <c r="E24" s="66">
        <f t="shared" si="0"/>
        <v>298.44568892872525</v>
      </c>
      <c r="F24" s="67">
        <f t="shared" si="1"/>
        <v>4.6683196142923919E-3</v>
      </c>
    </row>
    <row r="25" spans="1:6" x14ac:dyDescent="0.35">
      <c r="A25" s="68">
        <f t="shared" si="2"/>
        <v>24</v>
      </c>
      <c r="B25" s="99" t="s">
        <v>149</v>
      </c>
      <c r="C25" s="66">
        <v>30000</v>
      </c>
      <c r="D25" s="66">
        <v>9253312.5</v>
      </c>
      <c r="E25" s="66">
        <f t="shared" si="0"/>
        <v>308.44375000000002</v>
      </c>
      <c r="F25" s="67">
        <f t="shared" si="1"/>
        <v>4.1279040480922636E-3</v>
      </c>
    </row>
    <row r="26" spans="1:6" x14ac:dyDescent="0.35">
      <c r="A26" s="68">
        <f t="shared" si="2"/>
        <v>25</v>
      </c>
      <c r="B26" s="107" t="s">
        <v>126</v>
      </c>
      <c r="C26" s="41">
        <v>25150.78</v>
      </c>
      <c r="D26" s="66">
        <v>7769645.4905000003</v>
      </c>
      <c r="E26" s="66">
        <f t="shared" si="0"/>
        <v>308.92264536129699</v>
      </c>
      <c r="F26" s="67">
        <f t="shared" si="1"/>
        <v>3.4606668858225974E-3</v>
      </c>
    </row>
    <row r="27" spans="1:6" x14ac:dyDescent="0.35">
      <c r="A27" s="68">
        <f t="shared" si="2"/>
        <v>26</v>
      </c>
      <c r="B27" s="107" t="s">
        <v>140</v>
      </c>
      <c r="C27" s="41">
        <v>18199.5</v>
      </c>
      <c r="D27" s="66">
        <v>5914540.4999999991</v>
      </c>
      <c r="E27" s="66">
        <f t="shared" si="0"/>
        <v>324.98368087035351</v>
      </c>
      <c r="F27" s="67">
        <f t="shared" si="1"/>
        <v>2.5041929907751717E-3</v>
      </c>
    </row>
    <row r="28" spans="1:6" x14ac:dyDescent="0.35">
      <c r="A28" s="68">
        <f t="shared" si="2"/>
        <v>27</v>
      </c>
      <c r="B28" s="107" t="s">
        <v>145</v>
      </c>
      <c r="C28" s="41">
        <v>17077.5</v>
      </c>
      <c r="D28" s="66">
        <v>5221238.7</v>
      </c>
      <c r="E28" s="66">
        <f t="shared" si="0"/>
        <v>305.73788317962232</v>
      </c>
      <c r="F28" s="67">
        <f t="shared" si="1"/>
        <v>2.3498093793765207E-3</v>
      </c>
    </row>
    <row r="29" spans="1:6" x14ac:dyDescent="0.35">
      <c r="A29" s="68">
        <f t="shared" si="2"/>
        <v>28</v>
      </c>
      <c r="B29" s="107" t="s">
        <v>132</v>
      </c>
      <c r="C29" s="41">
        <v>13164.460000000001</v>
      </c>
      <c r="D29" s="66">
        <v>4152505.648</v>
      </c>
      <c r="E29" s="66">
        <f t="shared" si="0"/>
        <v>315.43304077797342</v>
      </c>
      <c r="F29" s="67">
        <f t="shared" si="1"/>
        <v>1.8113875908316226E-3</v>
      </c>
    </row>
    <row r="30" spans="1:6" x14ac:dyDescent="0.35">
      <c r="A30" s="68">
        <f t="shared" si="2"/>
        <v>29</v>
      </c>
      <c r="B30" s="107" t="s">
        <v>117</v>
      </c>
      <c r="C30" s="41">
        <v>13132.279999999999</v>
      </c>
      <c r="D30" s="66">
        <v>3268492.5384000004</v>
      </c>
      <c r="E30" s="66">
        <f t="shared" si="0"/>
        <v>248.8899519656907</v>
      </c>
      <c r="F30" s="67">
        <f t="shared" si="1"/>
        <v>1.8069597257560355E-3</v>
      </c>
    </row>
    <row r="31" spans="1:6" x14ac:dyDescent="0.35">
      <c r="A31" s="68">
        <f t="shared" si="2"/>
        <v>30</v>
      </c>
      <c r="B31" s="107" t="s">
        <v>200</v>
      </c>
      <c r="C31" s="41">
        <v>10736.43</v>
      </c>
      <c r="D31" s="66">
        <v>2737294.4550000001</v>
      </c>
      <c r="E31" s="66">
        <f t="shared" si="0"/>
        <v>254.95387712675443</v>
      </c>
      <c r="F31" s="67">
        <f t="shared" si="1"/>
        <v>1.4772984286353073E-3</v>
      </c>
    </row>
    <row r="32" spans="1:6" x14ac:dyDescent="0.35">
      <c r="A32" s="68">
        <f t="shared" si="2"/>
        <v>31</v>
      </c>
      <c r="B32" s="107" t="s">
        <v>142</v>
      </c>
      <c r="C32" s="41">
        <v>9927.65</v>
      </c>
      <c r="D32" s="66">
        <v>3153822.8587500001</v>
      </c>
      <c r="E32" s="66">
        <f t="shared" si="0"/>
        <v>317.68070578132796</v>
      </c>
      <c r="F32" s="67">
        <f t="shared" si="1"/>
        <v>1.3660128874347719E-3</v>
      </c>
    </row>
    <row r="33" spans="1:6" x14ac:dyDescent="0.35">
      <c r="A33" s="68">
        <f t="shared" si="2"/>
        <v>32</v>
      </c>
      <c r="B33" s="107" t="s">
        <v>109</v>
      </c>
      <c r="C33" s="41">
        <v>8595.7000000000007</v>
      </c>
      <c r="D33" s="66">
        <v>2690504.1639999999</v>
      </c>
      <c r="E33" s="66">
        <f t="shared" si="0"/>
        <v>313.00582430750256</v>
      </c>
      <c r="F33" s="67">
        <f t="shared" si="1"/>
        <v>1.1827408275395556E-3</v>
      </c>
    </row>
    <row r="34" spans="1:6" x14ac:dyDescent="0.35">
      <c r="A34" s="68">
        <f t="shared" si="2"/>
        <v>33</v>
      </c>
      <c r="B34" s="107" t="s">
        <v>130</v>
      </c>
      <c r="C34" s="41">
        <v>8524.5</v>
      </c>
      <c r="D34" s="66">
        <v>2801573.25</v>
      </c>
      <c r="E34" s="66">
        <f t="shared" ref="E34:E65" si="3">D34/C34</f>
        <v>328.64956888967095</v>
      </c>
      <c r="F34" s="67">
        <f t="shared" ref="F34:F64" si="4">C34/$C$65</f>
        <v>1.1729439352654166E-3</v>
      </c>
    </row>
    <row r="35" spans="1:6" x14ac:dyDescent="0.35">
      <c r="A35" s="68">
        <f t="shared" si="2"/>
        <v>34</v>
      </c>
      <c r="B35" s="107" t="s">
        <v>136</v>
      </c>
      <c r="C35" s="41">
        <v>7995.75</v>
      </c>
      <c r="D35" s="66">
        <v>2601533.2350000022</v>
      </c>
      <c r="E35" s="66">
        <f t="shared" si="3"/>
        <v>325.36450426789258</v>
      </c>
      <c r="F35" s="67">
        <f t="shared" si="4"/>
        <v>1.1001896264177904E-3</v>
      </c>
    </row>
    <row r="36" spans="1:6" x14ac:dyDescent="0.35">
      <c r="A36" s="68">
        <f t="shared" si="2"/>
        <v>35</v>
      </c>
      <c r="B36" s="107" t="s">
        <v>157</v>
      </c>
      <c r="C36" s="41">
        <v>7220.8099999999995</v>
      </c>
      <c r="D36" s="66">
        <v>2199274.3770000003</v>
      </c>
      <c r="E36" s="66">
        <f t="shared" si="3"/>
        <v>304.57446976170269</v>
      </c>
      <c r="F36" s="67">
        <f t="shared" si="4"/>
        <v>9.9356036098350317E-4</v>
      </c>
    </row>
    <row r="37" spans="1:6" x14ac:dyDescent="0.35">
      <c r="A37" s="68">
        <f t="shared" si="2"/>
        <v>36</v>
      </c>
      <c r="B37" s="107" t="s">
        <v>101</v>
      </c>
      <c r="C37" s="41">
        <v>6039.3899999999967</v>
      </c>
      <c r="D37" s="66">
        <v>1876495.0745000003</v>
      </c>
      <c r="E37" s="66">
        <f t="shared" si="3"/>
        <v>310.7093720557873</v>
      </c>
      <c r="F37" s="67">
        <f t="shared" si="4"/>
        <v>8.3100074763359732E-4</v>
      </c>
    </row>
    <row r="38" spans="1:6" x14ac:dyDescent="0.35">
      <c r="A38" s="68">
        <f t="shared" si="2"/>
        <v>37</v>
      </c>
      <c r="B38" s="107" t="s">
        <v>148</v>
      </c>
      <c r="C38" s="41">
        <v>5535</v>
      </c>
      <c r="D38" s="66">
        <v>1781274</v>
      </c>
      <c r="E38" s="66">
        <f t="shared" si="3"/>
        <v>321.82005420054202</v>
      </c>
      <c r="F38" s="67">
        <f t="shared" si="4"/>
        <v>7.6159829687302253E-4</v>
      </c>
    </row>
    <row r="39" spans="1:6" x14ac:dyDescent="0.35">
      <c r="A39" s="68">
        <f t="shared" si="2"/>
        <v>38</v>
      </c>
      <c r="B39" s="107" t="s">
        <v>133</v>
      </c>
      <c r="C39" s="41">
        <v>5362.5</v>
      </c>
      <c r="D39" s="66">
        <v>1663014.375</v>
      </c>
      <c r="E39" s="66">
        <f t="shared" si="3"/>
        <v>310.1192307692308</v>
      </c>
      <c r="F39" s="67">
        <f t="shared" si="4"/>
        <v>7.3786284859649206E-4</v>
      </c>
    </row>
    <row r="40" spans="1:6" x14ac:dyDescent="0.35">
      <c r="A40" s="68">
        <f t="shared" si="2"/>
        <v>39</v>
      </c>
      <c r="B40" s="107" t="s">
        <v>127</v>
      </c>
      <c r="C40" s="41">
        <v>5153.43</v>
      </c>
      <c r="D40" s="66">
        <v>1830340.5679250003</v>
      </c>
      <c r="E40" s="66">
        <f t="shared" si="3"/>
        <v>355.16938581197383</v>
      </c>
      <c r="F40" s="67">
        <f t="shared" si="4"/>
        <v>7.0909548528533706E-4</v>
      </c>
    </row>
    <row r="41" spans="1:6" x14ac:dyDescent="0.35">
      <c r="A41" s="68">
        <f t="shared" si="2"/>
        <v>40</v>
      </c>
      <c r="B41" s="107" t="s">
        <v>147</v>
      </c>
      <c r="C41" s="41">
        <v>4662.7100000000009</v>
      </c>
      <c r="D41" s="66">
        <v>1469727.2030200001</v>
      </c>
      <c r="E41" s="66">
        <f t="shared" si="3"/>
        <v>315.2087955330698</v>
      </c>
      <c r="F41" s="67">
        <f t="shared" si="4"/>
        <v>6.4157398280267604E-4</v>
      </c>
    </row>
    <row r="42" spans="1:6" x14ac:dyDescent="0.35">
      <c r="A42" s="68">
        <f t="shared" si="2"/>
        <v>41</v>
      </c>
      <c r="B42" s="107" t="s">
        <v>160</v>
      </c>
      <c r="C42" s="41">
        <v>4081.5</v>
      </c>
      <c r="D42" s="66">
        <v>1210815</v>
      </c>
      <c r="E42" s="66">
        <f t="shared" si="3"/>
        <v>296.65931642778389</v>
      </c>
      <c r="F42" s="67">
        <f t="shared" si="4"/>
        <v>5.6160134574295239E-4</v>
      </c>
    </row>
    <row r="43" spans="1:6" x14ac:dyDescent="0.35">
      <c r="A43" s="68">
        <f t="shared" si="2"/>
        <v>42</v>
      </c>
      <c r="B43" s="99" t="s">
        <v>146</v>
      </c>
      <c r="C43" s="66">
        <v>3693.5</v>
      </c>
      <c r="D43" s="66">
        <v>1209973.0899999999</v>
      </c>
      <c r="E43" s="66">
        <f t="shared" si="3"/>
        <v>327.59525923920398</v>
      </c>
      <c r="F43" s="67">
        <f t="shared" si="4"/>
        <v>5.0821378672095919E-4</v>
      </c>
    </row>
    <row r="44" spans="1:6" x14ac:dyDescent="0.35">
      <c r="A44" s="68">
        <f t="shared" si="2"/>
        <v>43</v>
      </c>
      <c r="B44" s="107" t="s">
        <v>161</v>
      </c>
      <c r="C44" s="41">
        <v>3638.6200000000003</v>
      </c>
      <c r="D44" s="66">
        <v>1101039.1625409999</v>
      </c>
      <c r="E44" s="66">
        <f t="shared" si="3"/>
        <v>302.59800763503739</v>
      </c>
      <c r="F44" s="67">
        <f t="shared" si="4"/>
        <v>5.0066247424898245E-4</v>
      </c>
    </row>
    <row r="45" spans="1:6" x14ac:dyDescent="0.35">
      <c r="A45" s="68">
        <f t="shared" si="2"/>
        <v>44</v>
      </c>
      <c r="B45" s="107" t="s">
        <v>159</v>
      </c>
      <c r="C45" s="41">
        <v>2688.26</v>
      </c>
      <c r="D45" s="66">
        <v>859117.875</v>
      </c>
      <c r="E45" s="66">
        <f t="shared" si="3"/>
        <v>319.58139279682769</v>
      </c>
      <c r="F45" s="67">
        <f t="shared" si="4"/>
        <v>3.698959778774836E-4</v>
      </c>
    </row>
    <row r="46" spans="1:6" x14ac:dyDescent="0.35">
      <c r="A46" s="68">
        <f t="shared" si="2"/>
        <v>45</v>
      </c>
      <c r="B46" s="107" t="s">
        <v>158</v>
      </c>
      <c r="C46" s="41">
        <v>2638.05</v>
      </c>
      <c r="D46" s="66">
        <v>803898.45000000007</v>
      </c>
      <c r="E46" s="66">
        <f t="shared" si="3"/>
        <v>304.73207482799796</v>
      </c>
      <c r="F46" s="67">
        <f t="shared" si="4"/>
        <v>3.6298724246899318E-4</v>
      </c>
    </row>
    <row r="47" spans="1:6" x14ac:dyDescent="0.35">
      <c r="A47" s="68">
        <f t="shared" si="2"/>
        <v>46</v>
      </c>
      <c r="B47" s="107" t="s">
        <v>128</v>
      </c>
      <c r="C47" s="41">
        <v>2019.1199999999997</v>
      </c>
      <c r="D47" s="66">
        <v>628033.62929999991</v>
      </c>
      <c r="E47" s="66">
        <f t="shared" si="3"/>
        <v>311.04324126352077</v>
      </c>
      <c r="F47" s="67">
        <f t="shared" si="4"/>
        <v>2.7782445405280163E-4</v>
      </c>
    </row>
    <row r="48" spans="1:6" x14ac:dyDescent="0.35">
      <c r="A48" s="68">
        <f t="shared" si="2"/>
        <v>47</v>
      </c>
      <c r="B48" s="99" t="s">
        <v>166</v>
      </c>
      <c r="C48" s="66">
        <v>1650</v>
      </c>
      <c r="D48" s="66">
        <v>527546.25</v>
      </c>
      <c r="E48" s="66">
        <f t="shared" si="3"/>
        <v>319.72500000000002</v>
      </c>
      <c r="F48" s="67">
        <f t="shared" si="4"/>
        <v>2.2703472264507449E-4</v>
      </c>
    </row>
    <row r="49" spans="1:6" x14ac:dyDescent="0.35">
      <c r="A49" s="68">
        <f t="shared" si="2"/>
        <v>48</v>
      </c>
      <c r="B49" s="107" t="s">
        <v>150</v>
      </c>
      <c r="C49" s="41">
        <v>1237.5</v>
      </c>
      <c r="D49" s="66">
        <v>369744.375</v>
      </c>
      <c r="E49" s="66">
        <f t="shared" si="3"/>
        <v>298.78333333333336</v>
      </c>
      <c r="F49" s="67">
        <f t="shared" si="4"/>
        <v>1.7027604198380586E-4</v>
      </c>
    </row>
    <row r="50" spans="1:6" x14ac:dyDescent="0.35">
      <c r="A50" s="68">
        <f t="shared" si="2"/>
        <v>49</v>
      </c>
      <c r="B50" s="99" t="s">
        <v>103</v>
      </c>
      <c r="C50" s="66">
        <v>1173.78</v>
      </c>
      <c r="D50" s="66">
        <v>354207.082161</v>
      </c>
      <c r="E50" s="66">
        <f t="shared" si="3"/>
        <v>301.7661590425804</v>
      </c>
      <c r="F50" s="67">
        <f t="shared" si="4"/>
        <v>1.615083737856579E-4</v>
      </c>
    </row>
    <row r="51" spans="1:6" x14ac:dyDescent="0.35">
      <c r="A51" s="68">
        <f t="shared" si="2"/>
        <v>50</v>
      </c>
      <c r="B51" s="107" t="s">
        <v>153</v>
      </c>
      <c r="C51" s="41">
        <v>982.70999999999992</v>
      </c>
      <c r="D51" s="66">
        <v>310125.20810000005</v>
      </c>
      <c r="E51" s="66">
        <f t="shared" si="3"/>
        <v>315.58161420968554</v>
      </c>
      <c r="F51" s="67">
        <f t="shared" si="4"/>
        <v>1.3521775290335826E-4</v>
      </c>
    </row>
    <row r="52" spans="1:6" x14ac:dyDescent="0.35">
      <c r="A52" s="68">
        <f t="shared" si="2"/>
        <v>51</v>
      </c>
      <c r="B52" s="107" t="s">
        <v>137</v>
      </c>
      <c r="C52" s="41">
        <v>855</v>
      </c>
      <c r="D52" s="66">
        <v>281970.45</v>
      </c>
      <c r="E52" s="66">
        <f t="shared" si="3"/>
        <v>329.79</v>
      </c>
      <c r="F52" s="67">
        <f t="shared" si="4"/>
        <v>1.176452653706295E-4</v>
      </c>
    </row>
    <row r="53" spans="1:6" x14ac:dyDescent="0.35">
      <c r="A53" s="68">
        <f t="shared" si="2"/>
        <v>52</v>
      </c>
      <c r="B53" s="107" t="s">
        <v>194</v>
      </c>
      <c r="C53" s="41">
        <v>855</v>
      </c>
      <c r="D53" s="66">
        <v>248035.50000000003</v>
      </c>
      <c r="E53" s="66">
        <f t="shared" si="3"/>
        <v>290.10000000000002</v>
      </c>
      <c r="F53" s="67">
        <f t="shared" si="4"/>
        <v>1.176452653706295E-4</v>
      </c>
    </row>
    <row r="54" spans="1:6" x14ac:dyDescent="0.35">
      <c r="A54" s="68">
        <f t="shared" si="2"/>
        <v>53</v>
      </c>
      <c r="B54" s="107" t="s">
        <v>141</v>
      </c>
      <c r="C54" s="41">
        <v>825</v>
      </c>
      <c r="D54" s="66">
        <v>265876.875</v>
      </c>
      <c r="E54" s="66">
        <f t="shared" si="3"/>
        <v>322.27499999999998</v>
      </c>
      <c r="F54" s="67">
        <f t="shared" si="4"/>
        <v>1.1351736132253724E-4</v>
      </c>
    </row>
    <row r="55" spans="1:6" x14ac:dyDescent="0.35">
      <c r="A55" s="68">
        <f t="shared" si="2"/>
        <v>54</v>
      </c>
      <c r="B55" s="107" t="s">
        <v>173</v>
      </c>
      <c r="C55" s="41">
        <v>717.5</v>
      </c>
      <c r="D55" s="66">
        <v>169114.75</v>
      </c>
      <c r="E55" s="66">
        <f t="shared" si="3"/>
        <v>235.7</v>
      </c>
      <c r="F55" s="67">
        <f t="shared" si="4"/>
        <v>9.8725705150206632E-5</v>
      </c>
    </row>
    <row r="56" spans="1:6" x14ac:dyDescent="0.35">
      <c r="A56" s="68">
        <f t="shared" si="2"/>
        <v>55</v>
      </c>
      <c r="B56" s="99" t="s">
        <v>174</v>
      </c>
      <c r="C56" s="66">
        <v>427.5</v>
      </c>
      <c r="D56" s="66">
        <v>126775.125</v>
      </c>
      <c r="E56" s="66">
        <f t="shared" si="3"/>
        <v>296.55</v>
      </c>
      <c r="F56" s="67">
        <f t="shared" si="4"/>
        <v>5.882263268531475E-5</v>
      </c>
    </row>
    <row r="57" spans="1:6" x14ac:dyDescent="0.35">
      <c r="A57" s="68">
        <f t="shared" si="2"/>
        <v>56</v>
      </c>
      <c r="B57" s="107" t="s">
        <v>189</v>
      </c>
      <c r="C57" s="41">
        <v>427.5</v>
      </c>
      <c r="D57" s="66">
        <v>165186</v>
      </c>
      <c r="E57" s="66">
        <f t="shared" si="3"/>
        <v>386.4</v>
      </c>
      <c r="F57" s="67">
        <f t="shared" si="4"/>
        <v>5.882263268531475E-5</v>
      </c>
    </row>
    <row r="58" spans="1:6" x14ac:dyDescent="0.35">
      <c r="A58" s="68">
        <f t="shared" si="2"/>
        <v>57</v>
      </c>
      <c r="B58" s="107" t="s">
        <v>181</v>
      </c>
      <c r="C58" s="41">
        <v>418.5</v>
      </c>
      <c r="D58" s="66">
        <v>123457.5</v>
      </c>
      <c r="E58" s="66">
        <f t="shared" si="3"/>
        <v>295</v>
      </c>
      <c r="F58" s="67">
        <f t="shared" si="4"/>
        <v>5.7584261470887073E-5</v>
      </c>
    </row>
    <row r="59" spans="1:6" x14ac:dyDescent="0.35">
      <c r="A59" s="68">
        <f t="shared" si="2"/>
        <v>58</v>
      </c>
      <c r="B59" s="99" t="s">
        <v>195</v>
      </c>
      <c r="C59" s="66">
        <v>265.5</v>
      </c>
      <c r="D59" s="66">
        <v>72488.490000000005</v>
      </c>
      <c r="E59" s="66">
        <f t="shared" si="3"/>
        <v>273.02632768361582</v>
      </c>
      <c r="F59" s="67">
        <f t="shared" si="4"/>
        <v>3.6531950825616531E-5</v>
      </c>
    </row>
    <row r="60" spans="1:6" x14ac:dyDescent="0.35">
      <c r="A60" s="68">
        <f t="shared" si="2"/>
        <v>59</v>
      </c>
      <c r="B60" s="107" t="s">
        <v>143</v>
      </c>
      <c r="C60" s="41">
        <v>135</v>
      </c>
      <c r="D60" s="66">
        <v>47715</v>
      </c>
      <c r="E60" s="66">
        <f t="shared" si="3"/>
        <v>353.44444444444446</v>
      </c>
      <c r="F60" s="67">
        <f t="shared" si="4"/>
        <v>1.8575568216415185E-5</v>
      </c>
    </row>
    <row r="61" spans="1:6" x14ac:dyDescent="0.35">
      <c r="A61" s="68">
        <f t="shared" si="2"/>
        <v>60</v>
      </c>
      <c r="B61" s="107" t="s">
        <v>203</v>
      </c>
      <c r="C61" s="41">
        <v>128.02000000000001</v>
      </c>
      <c r="D61" s="66">
        <v>41747.322000000007</v>
      </c>
      <c r="E61" s="66">
        <f t="shared" si="3"/>
        <v>326.10000000000002</v>
      </c>
      <c r="F61" s="67">
        <f t="shared" si="4"/>
        <v>1.761514254122572E-5</v>
      </c>
    </row>
    <row r="62" spans="1:6" x14ac:dyDescent="0.35">
      <c r="A62" s="68">
        <f t="shared" si="2"/>
        <v>61</v>
      </c>
      <c r="B62" s="99" t="s">
        <v>190</v>
      </c>
      <c r="C62" s="66">
        <v>90</v>
      </c>
      <c r="D62" s="66">
        <v>32081.399999999998</v>
      </c>
      <c r="E62" s="66">
        <f t="shared" si="3"/>
        <v>356.46</v>
      </c>
      <c r="F62" s="67">
        <f t="shared" si="4"/>
        <v>1.238371214427679E-5</v>
      </c>
    </row>
    <row r="63" spans="1:6" x14ac:dyDescent="0.35">
      <c r="A63" s="68">
        <f t="shared" si="2"/>
        <v>62</v>
      </c>
      <c r="B63" s="109" t="s">
        <v>185</v>
      </c>
      <c r="C63" s="111">
        <v>30</v>
      </c>
      <c r="D63" s="112">
        <v>8721</v>
      </c>
      <c r="E63" s="66">
        <f t="shared" si="3"/>
        <v>290.7</v>
      </c>
      <c r="F63" s="67">
        <f t="shared" si="4"/>
        <v>4.1279040480922632E-6</v>
      </c>
    </row>
    <row r="64" spans="1:6" x14ac:dyDescent="0.35">
      <c r="A64" s="68">
        <f t="shared" si="2"/>
        <v>63</v>
      </c>
      <c r="B64" s="113" t="s">
        <v>209</v>
      </c>
      <c r="C64" s="114">
        <v>5.87</v>
      </c>
      <c r="D64" s="115">
        <v>15387.21297</v>
      </c>
      <c r="E64" s="66">
        <f t="shared" si="3"/>
        <v>2621.3310000000001</v>
      </c>
      <c r="F64" s="67">
        <f t="shared" si="4"/>
        <v>8.0769322541005289E-7</v>
      </c>
    </row>
    <row r="65" spans="1:6" x14ac:dyDescent="0.35">
      <c r="A65" s="104"/>
      <c r="B65" s="108" t="s">
        <v>49</v>
      </c>
      <c r="C65" s="110">
        <f>SUM(C2:C64)</f>
        <v>7267610.7899999972</v>
      </c>
      <c r="D65" s="110">
        <f>SUM(D2:D64)</f>
        <v>2273884078.9926586</v>
      </c>
      <c r="E65" s="100">
        <f t="shared" si="3"/>
        <v>312.87917648554475</v>
      </c>
      <c r="F65" s="101"/>
    </row>
  </sheetData>
  <sortState ref="A2:F64">
    <sortCondition descending="1" ref="C2"/>
  </sortState>
  <conditionalFormatting sqref="B1:B13 B15:B1048576">
    <cfRule type="duplicateValues" dxfId="2" priority="7"/>
  </conditionalFormatting>
  <conditionalFormatting sqref="B14:D14">
    <cfRule type="duplicateValues" dxfId="1" priority="3"/>
  </conditionalFormatting>
  <conditionalFormatting sqref="B1:B1048576">
    <cfRule type="duplicateValues" dxfId="0" priority="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Elmer José Sabillon Alvarado</cp:lastModifiedBy>
  <dcterms:created xsi:type="dcterms:W3CDTF">2016-10-31T17:51:54Z</dcterms:created>
  <dcterms:modified xsi:type="dcterms:W3CDTF">2026-09-04T15:01:41Z</dcterms:modified>
</cp:coreProperties>
</file>